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76" activeTab="0"/>
  </bookViews>
  <sheets>
    <sheet name="SSMC Revision 4 " sheetId="1" r:id="rId1"/>
  </sheets>
  <definedNames>
    <definedName name="_xlnm.Print_Area" localSheetId="0">'SSMC Revision 4 '!$A$1:$W$68</definedName>
    <definedName name="_xlnm.Print_Titles" localSheetId="0">'SSMC Revision 4 '!$A:$E</definedName>
    <definedName name="Z_4168AAEC_F31C_43B7_A27F_D74D680BA6E9_.wvu.PrintTitles" localSheetId="0" hidden="1">'SSMC Revision 4 '!$B:$E,'SSMC Revision 4 '!$1:$2</definedName>
  </definedNames>
  <calcPr fullCalcOnLoad="1"/>
</workbook>
</file>

<file path=xl/sharedStrings.xml><?xml version="1.0" encoding="utf-8"?>
<sst xmlns="http://schemas.openxmlformats.org/spreadsheetml/2006/main" count="181" uniqueCount="105">
  <si>
    <t>Space Allocation Standard</t>
  </si>
  <si>
    <t>Small Installation</t>
  </si>
  <si>
    <t>Medium Installation</t>
  </si>
  <si>
    <t>Large Installation</t>
  </si>
  <si>
    <t>Functional Component</t>
  </si>
  <si>
    <t>Standard</t>
  </si>
  <si>
    <t>No.</t>
  </si>
  <si>
    <t>Customer Service Area/Control</t>
  </si>
  <si>
    <t>Customer Interface</t>
  </si>
  <si>
    <t>per staff member</t>
  </si>
  <si>
    <t>ITT Kiosk</t>
  </si>
  <si>
    <t>per kiosk</t>
  </si>
  <si>
    <t>per under counter unit</t>
  </si>
  <si>
    <t>per rack/140 tapes</t>
  </si>
  <si>
    <t>Server Room</t>
  </si>
  <si>
    <t>per room</t>
  </si>
  <si>
    <t>Game Room</t>
  </si>
  <si>
    <t>Video Game Stations</t>
  </si>
  <si>
    <t>per video station</t>
  </si>
  <si>
    <t>Pinball/Arcade Stations</t>
  </si>
  <si>
    <t>per machine</t>
  </si>
  <si>
    <t>Pool Tables</t>
  </si>
  <si>
    <t>per table</t>
  </si>
  <si>
    <t>Ping Pong/Table Tennis</t>
  </si>
  <si>
    <t>Mini Theatre</t>
  </si>
  <si>
    <t>per person</t>
  </si>
  <si>
    <t>TV Lounge</t>
  </si>
  <si>
    <t>Multipurpose Room</t>
  </si>
  <si>
    <t>Multipurpose Storage</t>
  </si>
  <si>
    <t>Snack/Vending</t>
  </si>
  <si>
    <t>Vending</t>
  </si>
  <si>
    <t>per vending machine</t>
  </si>
  <si>
    <t>Seating</t>
  </si>
  <si>
    <t>per 4 seat table</t>
  </si>
  <si>
    <t>Books/Shelves</t>
  </si>
  <si>
    <t>per shelf unit</t>
  </si>
  <si>
    <t>Reading/Writing</t>
  </si>
  <si>
    <t>Workstations</t>
  </si>
  <si>
    <t>per workstation</t>
  </si>
  <si>
    <t>Control/Help Counter</t>
  </si>
  <si>
    <t>per control counter</t>
  </si>
  <si>
    <t>Staff Offices</t>
  </si>
  <si>
    <t>Program Manager</t>
  </si>
  <si>
    <t>per office</t>
  </si>
  <si>
    <t>Program Assistant</t>
  </si>
  <si>
    <t>Program Leader</t>
  </si>
  <si>
    <t>Pay Telephones</t>
  </si>
  <si>
    <t>per phone</t>
  </si>
  <si>
    <t>Activity Support</t>
  </si>
  <si>
    <t>Entrance Lobby</t>
  </si>
  <si>
    <t>per lobby</t>
  </si>
  <si>
    <t>Automatic Teller Machine (ATM)</t>
  </si>
  <si>
    <t>General Activity Storage</t>
  </si>
  <si>
    <t>Office Storage</t>
  </si>
  <si>
    <t>Toilets (Male and Female)</t>
  </si>
  <si>
    <t>Water Closets/Urinals</t>
  </si>
  <si>
    <t>per fixture</t>
  </si>
  <si>
    <t>Lavatories</t>
  </si>
  <si>
    <t>Janitor's Closet</t>
  </si>
  <si>
    <t>per closet</t>
  </si>
  <si>
    <t xml:space="preserve"> Circulation and Mechanical Building Factor @</t>
  </si>
  <si>
    <t>Site Support</t>
  </si>
  <si>
    <t>Staff Parking</t>
  </si>
  <si>
    <t>per space</t>
  </si>
  <si>
    <t>Passenger Van Parking</t>
  </si>
  <si>
    <t>Patron Parking</t>
  </si>
  <si>
    <t>Surfaced</t>
  </si>
  <si>
    <t>Unsurfaced/Overflow</t>
  </si>
  <si>
    <t>Bus Stop/Transportation Transfer</t>
  </si>
  <si>
    <t>per shelter</t>
  </si>
  <si>
    <t>Total Site Support</t>
  </si>
  <si>
    <t>Total Facility (Building Gross Core Spaces and Site)</t>
  </si>
  <si>
    <t>Individual TV Lounge</t>
  </si>
  <si>
    <t>Laundry</t>
  </si>
  <si>
    <t>Food Service Area</t>
  </si>
  <si>
    <t>Personal Storage Lockers</t>
  </si>
  <si>
    <t>per two lockers</t>
  </si>
  <si>
    <t>Music Listening</t>
  </si>
  <si>
    <t>Musical Practice Rooms</t>
  </si>
  <si>
    <t>per music room</t>
  </si>
  <si>
    <r>
      <t>m</t>
    </r>
    <r>
      <rPr>
        <b/>
        <vertAlign val="superscript"/>
        <sz val="10"/>
        <rFont val="Arial"/>
        <family val="2"/>
      </rPr>
      <t>2</t>
    </r>
  </si>
  <si>
    <r>
      <t>ft.</t>
    </r>
    <r>
      <rPr>
        <b/>
        <vertAlign val="superscript"/>
        <sz val="10"/>
        <rFont val="Arial"/>
        <family val="2"/>
      </rPr>
      <t>2</t>
    </r>
  </si>
  <si>
    <t>Core Activity Areas</t>
  </si>
  <si>
    <t>Tape Storage/Theatre Equipment</t>
  </si>
  <si>
    <t>Computer Area</t>
  </si>
  <si>
    <t>Library/Quiet Area</t>
  </si>
  <si>
    <t>Recreation Aide</t>
  </si>
  <si>
    <t>Total Building Net Area-Core Spaces &amp; Support</t>
  </si>
  <si>
    <t>Total Building Gross Area-Core Spaces &amp; Support</t>
  </si>
  <si>
    <t>per tenant</t>
  </si>
  <si>
    <t>per chair/TV combo</t>
  </si>
  <si>
    <t>Multipurpose Room *</t>
  </si>
  <si>
    <t>Extra Small Installation</t>
  </si>
  <si>
    <t>Super Large Installation</t>
  </si>
  <si>
    <t xml:space="preserve"> </t>
  </si>
  <si>
    <r>
      <t xml:space="preserve">Site: </t>
    </r>
    <r>
      <rPr>
        <sz val="9"/>
        <rFont val="Arial"/>
        <family val="2"/>
      </rPr>
      <t xml:space="preserve">Outdoor Gathering Area </t>
    </r>
  </si>
  <si>
    <t>Extra Large Installation</t>
  </si>
  <si>
    <t>Bicycle Racks</t>
  </si>
  <si>
    <t>per 10-bike Rack</t>
  </si>
  <si>
    <t>Optional Spaces *</t>
  </si>
  <si>
    <t xml:space="preserve">OPTIONAL SPACES  </t>
  </si>
  <si>
    <t>Equipment Check-out/Storage</t>
  </si>
  <si>
    <t>Foosball/Air Hockey</t>
  </si>
  <si>
    <t>Washers</t>
  </si>
  <si>
    <t>Dryers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</si>
</sst>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wrapText="1"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vertical="center"/>
    </xf>
    <xf numFmtId="0" fontId="5" fillId="0" borderId="7" xfId="0" applyFont="1" applyFill="1" applyBorder="1" applyAlignment="1">
      <alignment horizontal="left" vertical="center" indent="1"/>
    </xf>
    <xf numFmtId="2" fontId="5" fillId="0" borderId="8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2" fontId="5" fillId="0" borderId="8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5" fillId="2" borderId="14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5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/>
    </xf>
    <xf numFmtId="2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0" fontId="5" fillId="0" borderId="7" xfId="0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2" fontId="5" fillId="0" borderId="8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9" xfId="0" applyFont="1" applyFill="1" applyBorder="1" applyAlignment="1">
      <alignment horizontal="left"/>
    </xf>
    <xf numFmtId="9" fontId="4" fillId="0" borderId="14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indent="1"/>
    </xf>
    <xf numFmtId="3" fontId="5" fillId="0" borderId="8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4" fillId="0" borderId="26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showGridLines="0" tabSelected="1" workbookViewId="0" topLeftCell="A1">
      <pane xSplit="5" ySplit="2" topLeftCell="F3" activePane="bottomRight" state="frozen"/>
      <selection pane="topLeft" activeCell="B51" sqref="B51"/>
      <selection pane="topRight" activeCell="B51" sqref="B51"/>
      <selection pane="bottomLeft" activeCell="B51" sqref="B51"/>
      <selection pane="bottomRight" activeCell="X72" sqref="X72"/>
    </sheetView>
  </sheetViews>
  <sheetFormatPr defaultColWidth="9.140625" defaultRowHeight="12" customHeight="1"/>
  <cols>
    <col min="1" max="1" width="2.7109375" style="1" customWidth="1"/>
    <col min="2" max="2" width="26.7109375" style="1" customWidth="1"/>
    <col min="3" max="4" width="6.7109375" style="3" customWidth="1"/>
    <col min="5" max="5" width="18.7109375" style="1" customWidth="1"/>
    <col min="6" max="6" width="6.7109375" style="1" customWidth="1"/>
    <col min="7" max="8" width="8.7109375" style="1" customWidth="1"/>
    <col min="9" max="9" width="6.7109375" style="3" customWidth="1"/>
    <col min="10" max="11" width="8.7109375" style="1" customWidth="1"/>
    <col min="12" max="12" width="6.7109375" style="3" customWidth="1"/>
    <col min="13" max="14" width="8.7109375" style="1" customWidth="1"/>
    <col min="15" max="15" width="6.7109375" style="3" customWidth="1"/>
    <col min="16" max="17" width="8.7109375" style="1" customWidth="1"/>
    <col min="18" max="18" width="6.7109375" style="3" customWidth="1"/>
    <col min="19" max="20" width="8.7109375" style="1" customWidth="1"/>
    <col min="21" max="21" width="6.7109375" style="3" customWidth="1"/>
    <col min="22" max="23" width="8.7109375" style="1" customWidth="1"/>
    <col min="24" max="16384" width="9.140625" style="1" customWidth="1"/>
  </cols>
  <sheetData>
    <row r="1" spans="1:23" ht="15" customHeight="1">
      <c r="A1" s="2"/>
      <c r="B1" s="8">
        <v>0.0929</v>
      </c>
      <c r="C1" s="129" t="s">
        <v>0</v>
      </c>
      <c r="D1" s="130"/>
      <c r="E1" s="131"/>
      <c r="F1" s="129" t="s">
        <v>92</v>
      </c>
      <c r="G1" s="130"/>
      <c r="H1" s="131"/>
      <c r="I1" s="129" t="s">
        <v>1</v>
      </c>
      <c r="J1" s="130"/>
      <c r="K1" s="131"/>
      <c r="L1" s="132" t="s">
        <v>2</v>
      </c>
      <c r="M1" s="133"/>
      <c r="N1" s="134"/>
      <c r="O1" s="129" t="s">
        <v>3</v>
      </c>
      <c r="P1" s="130"/>
      <c r="Q1" s="131"/>
      <c r="R1" s="129" t="s">
        <v>96</v>
      </c>
      <c r="S1" s="130"/>
      <c r="T1" s="131"/>
      <c r="U1" s="129" t="s">
        <v>93</v>
      </c>
      <c r="V1" s="130"/>
      <c r="W1" s="131"/>
    </row>
    <row r="2" spans="1:23" s="65" customFormat="1" ht="15" customHeight="1" thickBot="1">
      <c r="A2" s="61" t="s">
        <v>4</v>
      </c>
      <c r="B2" s="62"/>
      <c r="C2" s="63" t="s">
        <v>80</v>
      </c>
      <c r="D2" s="64" t="s">
        <v>81</v>
      </c>
      <c r="E2" s="64" t="s">
        <v>5</v>
      </c>
      <c r="F2" s="64" t="s">
        <v>6</v>
      </c>
      <c r="G2" s="64" t="s">
        <v>80</v>
      </c>
      <c r="H2" s="64" t="s">
        <v>81</v>
      </c>
      <c r="I2" s="64" t="s">
        <v>6</v>
      </c>
      <c r="J2" s="63" t="s">
        <v>80</v>
      </c>
      <c r="K2" s="63" t="s">
        <v>81</v>
      </c>
      <c r="L2" s="64" t="s">
        <v>6</v>
      </c>
      <c r="M2" s="63" t="s">
        <v>80</v>
      </c>
      <c r="N2" s="63" t="s">
        <v>81</v>
      </c>
      <c r="O2" s="64" t="s">
        <v>6</v>
      </c>
      <c r="P2" s="63" t="s">
        <v>80</v>
      </c>
      <c r="Q2" s="63" t="s">
        <v>81</v>
      </c>
      <c r="R2" s="64" t="s">
        <v>6</v>
      </c>
      <c r="S2" s="63" t="s">
        <v>80</v>
      </c>
      <c r="T2" s="63" t="s">
        <v>81</v>
      </c>
      <c r="U2" s="64" t="s">
        <v>6</v>
      </c>
      <c r="V2" s="63" t="s">
        <v>80</v>
      </c>
      <c r="W2" s="63" t="s">
        <v>81</v>
      </c>
    </row>
    <row r="3" spans="1:23" s="4" customFormat="1" ht="12" customHeight="1">
      <c r="A3" s="136" t="s">
        <v>82</v>
      </c>
      <c r="B3" s="12" t="s">
        <v>7</v>
      </c>
      <c r="C3" s="13"/>
      <c r="D3" s="13"/>
      <c r="E3" s="14"/>
      <c r="F3" s="13"/>
      <c r="G3" s="14"/>
      <c r="H3" s="79"/>
      <c r="I3" s="13"/>
      <c r="J3" s="14"/>
      <c r="K3" s="14"/>
      <c r="L3" s="13"/>
      <c r="M3" s="14"/>
      <c r="N3" s="15"/>
      <c r="O3" s="13"/>
      <c r="P3" s="14"/>
      <c r="Q3" s="14"/>
      <c r="R3" s="13"/>
      <c r="S3" s="14"/>
      <c r="T3" s="16"/>
      <c r="U3" s="13"/>
      <c r="V3" s="14"/>
      <c r="W3" s="16"/>
    </row>
    <row r="4" spans="1:23" s="4" customFormat="1" ht="12" customHeight="1">
      <c r="A4" s="136"/>
      <c r="B4" s="17" t="s">
        <v>8</v>
      </c>
      <c r="C4" s="18">
        <f>$B$1*D4</f>
        <v>3.7159999999999997</v>
      </c>
      <c r="D4" s="13">
        <v>40</v>
      </c>
      <c r="E4" s="14" t="s">
        <v>9</v>
      </c>
      <c r="F4" s="13">
        <v>1</v>
      </c>
      <c r="G4" s="23">
        <v>3.72</v>
      </c>
      <c r="H4" s="14">
        <f>F4*D4</f>
        <v>40</v>
      </c>
      <c r="I4" s="13">
        <v>1</v>
      </c>
      <c r="J4" s="19">
        <f>I4*C4</f>
        <v>3.7159999999999997</v>
      </c>
      <c r="K4" s="14">
        <f>I4*D4</f>
        <v>40</v>
      </c>
      <c r="L4" s="13">
        <v>2</v>
      </c>
      <c r="M4" s="20">
        <f>L4*C4</f>
        <v>7.4319999999999995</v>
      </c>
      <c r="N4" s="15">
        <f>L4*D4</f>
        <v>80</v>
      </c>
      <c r="O4" s="13">
        <v>2</v>
      </c>
      <c r="P4" s="20">
        <f>O4*C4</f>
        <v>7.4319999999999995</v>
      </c>
      <c r="Q4" s="15">
        <f>O4*D4</f>
        <v>80</v>
      </c>
      <c r="R4" s="13">
        <v>3</v>
      </c>
      <c r="S4" s="19">
        <f>C4*R4</f>
        <v>11.148</v>
      </c>
      <c r="T4" s="16">
        <f>R4*D4</f>
        <v>120</v>
      </c>
      <c r="U4" s="13">
        <v>3</v>
      </c>
      <c r="V4" s="19">
        <f>C4*U4</f>
        <v>11.148</v>
      </c>
      <c r="W4" s="16">
        <f>U4*D4</f>
        <v>120</v>
      </c>
    </row>
    <row r="5" spans="1:23" s="4" customFormat="1" ht="12" customHeight="1">
      <c r="A5" s="136"/>
      <c r="B5" s="17" t="s">
        <v>10</v>
      </c>
      <c r="C5" s="18">
        <f>$B$1*D5</f>
        <v>0.9289999999999999</v>
      </c>
      <c r="D5" s="13">
        <v>10</v>
      </c>
      <c r="E5" s="14" t="s">
        <v>11</v>
      </c>
      <c r="F5" s="13">
        <v>1</v>
      </c>
      <c r="G5" s="23">
        <f>$B$1*H5</f>
        <v>0.9289999999999999</v>
      </c>
      <c r="H5" s="14">
        <f aca="true" t="shared" si="0" ref="H5:H41">F5*D5</f>
        <v>10</v>
      </c>
      <c r="I5" s="13">
        <v>1</v>
      </c>
      <c r="J5" s="19">
        <f>I5*C5</f>
        <v>0.9289999999999999</v>
      </c>
      <c r="K5" s="14">
        <f>I5*D5</f>
        <v>10</v>
      </c>
      <c r="L5" s="13">
        <v>1</v>
      </c>
      <c r="M5" s="20">
        <f>L5*C5</f>
        <v>0.9289999999999999</v>
      </c>
      <c r="N5" s="15">
        <f>L5*D5</f>
        <v>10</v>
      </c>
      <c r="O5" s="13">
        <v>2</v>
      </c>
      <c r="P5" s="20">
        <f>O5*C5</f>
        <v>1.8579999999999999</v>
      </c>
      <c r="Q5" s="15">
        <f>O5*D5</f>
        <v>20</v>
      </c>
      <c r="R5" s="13">
        <v>2</v>
      </c>
      <c r="S5" s="19">
        <f>C5*R5</f>
        <v>1.8579999999999999</v>
      </c>
      <c r="T5" s="16">
        <f>R5*D5</f>
        <v>20</v>
      </c>
      <c r="U5" s="13">
        <v>2</v>
      </c>
      <c r="V5" s="19">
        <f>C5*U5</f>
        <v>1.8579999999999999</v>
      </c>
      <c r="W5" s="16">
        <f>U5*D5</f>
        <v>20</v>
      </c>
    </row>
    <row r="6" spans="1:23" s="4" customFormat="1" ht="12" customHeight="1">
      <c r="A6" s="136"/>
      <c r="B6" s="17" t="s">
        <v>101</v>
      </c>
      <c r="C6" s="18">
        <f>$B$1*D6</f>
        <v>0.7432</v>
      </c>
      <c r="D6" s="13">
        <v>8</v>
      </c>
      <c r="E6" s="14" t="s">
        <v>12</v>
      </c>
      <c r="F6" s="13">
        <v>1</v>
      </c>
      <c r="G6" s="23">
        <f>C6*F6</f>
        <v>0.7432</v>
      </c>
      <c r="H6" s="14">
        <f t="shared" si="0"/>
        <v>8</v>
      </c>
      <c r="I6" s="13">
        <v>1</v>
      </c>
      <c r="J6" s="19">
        <f>I6*C6</f>
        <v>0.7432</v>
      </c>
      <c r="K6" s="14">
        <f>I6*D6</f>
        <v>8</v>
      </c>
      <c r="L6" s="13">
        <v>2</v>
      </c>
      <c r="M6" s="20">
        <f>L6*C6</f>
        <v>1.4864</v>
      </c>
      <c r="N6" s="15">
        <f>L6*D6</f>
        <v>16</v>
      </c>
      <c r="O6" s="13">
        <v>3</v>
      </c>
      <c r="P6" s="20">
        <f>O6*C6</f>
        <v>2.2296</v>
      </c>
      <c r="Q6" s="15">
        <f>O6*D6</f>
        <v>24</v>
      </c>
      <c r="R6" s="13">
        <v>4</v>
      </c>
      <c r="S6" s="19">
        <f>C6*R6</f>
        <v>2.9728</v>
      </c>
      <c r="T6" s="16">
        <f>R6*D6</f>
        <v>32</v>
      </c>
      <c r="U6" s="13">
        <v>4</v>
      </c>
      <c r="V6" s="19">
        <f>C6*U6</f>
        <v>2.9728</v>
      </c>
      <c r="W6" s="16">
        <f aca="true" t="shared" si="1" ref="W6:W32">U6*D6</f>
        <v>32</v>
      </c>
    </row>
    <row r="7" spans="1:23" s="4" customFormat="1" ht="12" customHeight="1">
      <c r="A7" s="136"/>
      <c r="B7" s="17" t="s">
        <v>83</v>
      </c>
      <c r="C7" s="18">
        <f>$B$1*D7</f>
        <v>0.7432</v>
      </c>
      <c r="D7" s="13">
        <v>8</v>
      </c>
      <c r="E7" s="14" t="s">
        <v>13</v>
      </c>
      <c r="F7" s="13">
        <v>2</v>
      </c>
      <c r="G7" s="23">
        <f>C7*F7</f>
        <v>1.4864</v>
      </c>
      <c r="H7" s="14">
        <f t="shared" si="0"/>
        <v>16</v>
      </c>
      <c r="I7" s="13">
        <v>2</v>
      </c>
      <c r="J7" s="19">
        <f>I7*C7</f>
        <v>1.4864</v>
      </c>
      <c r="K7" s="14">
        <f>I7*D7</f>
        <v>16</v>
      </c>
      <c r="L7" s="13">
        <v>3</v>
      </c>
      <c r="M7" s="20">
        <f>L7*C7</f>
        <v>2.2296</v>
      </c>
      <c r="N7" s="15">
        <f>L7*D7</f>
        <v>24</v>
      </c>
      <c r="O7" s="13">
        <v>4</v>
      </c>
      <c r="P7" s="20">
        <f>O7*C7</f>
        <v>2.9728</v>
      </c>
      <c r="Q7" s="15">
        <f>O7*D7</f>
        <v>32</v>
      </c>
      <c r="R7" s="13">
        <v>5</v>
      </c>
      <c r="S7" s="19">
        <f>C7*R7</f>
        <v>3.7159999999999997</v>
      </c>
      <c r="T7" s="16">
        <f>R7*D7</f>
        <v>40</v>
      </c>
      <c r="U7" s="13">
        <v>6</v>
      </c>
      <c r="V7" s="19">
        <f>C7*U7</f>
        <v>4.4592</v>
      </c>
      <c r="W7" s="16">
        <f t="shared" si="1"/>
        <v>48</v>
      </c>
    </row>
    <row r="8" spans="1:23" s="4" customFormat="1" ht="12" customHeight="1">
      <c r="A8" s="136"/>
      <c r="B8" s="12" t="s">
        <v>14</v>
      </c>
      <c r="C8" s="18">
        <f>$B$1*D8</f>
        <v>5.9456</v>
      </c>
      <c r="D8" s="13">
        <v>64</v>
      </c>
      <c r="E8" s="14" t="s">
        <v>15</v>
      </c>
      <c r="F8" s="13">
        <v>1</v>
      </c>
      <c r="G8" s="23">
        <f>C8*F8</f>
        <v>5.9456</v>
      </c>
      <c r="H8" s="14">
        <f t="shared" si="0"/>
        <v>64</v>
      </c>
      <c r="I8" s="13">
        <v>1</v>
      </c>
      <c r="J8" s="19">
        <f>I8*C8</f>
        <v>5.9456</v>
      </c>
      <c r="K8" s="14">
        <f>I8*D8</f>
        <v>64</v>
      </c>
      <c r="L8" s="13">
        <v>2</v>
      </c>
      <c r="M8" s="20">
        <f>L8*C8</f>
        <v>11.8912</v>
      </c>
      <c r="N8" s="15">
        <f>L8*D8</f>
        <v>128</v>
      </c>
      <c r="O8" s="13">
        <v>2</v>
      </c>
      <c r="P8" s="20">
        <f>O8*C8</f>
        <v>11.8912</v>
      </c>
      <c r="Q8" s="15">
        <f>O8*D8</f>
        <v>128</v>
      </c>
      <c r="R8" s="13">
        <v>3</v>
      </c>
      <c r="S8" s="19">
        <f>C8*R8</f>
        <v>17.8368</v>
      </c>
      <c r="T8" s="16">
        <f>R8*D8</f>
        <v>192</v>
      </c>
      <c r="U8" s="13">
        <v>3</v>
      </c>
      <c r="V8" s="19">
        <f>C8*U8</f>
        <v>17.8368</v>
      </c>
      <c r="W8" s="16">
        <f t="shared" si="1"/>
        <v>192</v>
      </c>
    </row>
    <row r="9" spans="1:23" s="4" customFormat="1" ht="12" customHeight="1">
      <c r="A9" s="136"/>
      <c r="B9" s="12" t="s">
        <v>84</v>
      </c>
      <c r="C9" s="18"/>
      <c r="D9" s="13"/>
      <c r="E9" s="14"/>
      <c r="F9" s="13"/>
      <c r="G9" s="23"/>
      <c r="H9" s="14" t="s">
        <v>94</v>
      </c>
      <c r="I9" s="22"/>
      <c r="J9" s="23"/>
      <c r="K9" s="24"/>
      <c r="L9" s="22"/>
      <c r="M9" s="23"/>
      <c r="N9" s="26"/>
      <c r="O9" s="22"/>
      <c r="P9" s="23"/>
      <c r="Q9" s="26"/>
      <c r="R9" s="22"/>
      <c r="S9" s="23"/>
      <c r="T9" s="16"/>
      <c r="U9" s="22"/>
      <c r="V9" s="23"/>
      <c r="W9" s="16" t="s">
        <v>94</v>
      </c>
    </row>
    <row r="10" spans="1:23" s="4" customFormat="1" ht="12" customHeight="1">
      <c r="A10" s="136"/>
      <c r="B10" s="17" t="s">
        <v>37</v>
      </c>
      <c r="C10" s="18">
        <f>$B$1*D10</f>
        <v>1.3935</v>
      </c>
      <c r="D10" s="13">
        <v>15</v>
      </c>
      <c r="E10" s="14" t="s">
        <v>38</v>
      </c>
      <c r="F10" s="13">
        <v>8</v>
      </c>
      <c r="G10" s="23">
        <f>C10*F10</f>
        <v>11.148</v>
      </c>
      <c r="H10" s="14">
        <f>F10*D10</f>
        <v>120</v>
      </c>
      <c r="I10" s="22">
        <v>12</v>
      </c>
      <c r="J10" s="23">
        <f>I10*C10</f>
        <v>16.722</v>
      </c>
      <c r="K10" s="24">
        <f>I10*D10</f>
        <v>180</v>
      </c>
      <c r="L10" s="22">
        <v>16</v>
      </c>
      <c r="M10" s="23">
        <f>L10*C10</f>
        <v>22.296</v>
      </c>
      <c r="N10" s="26">
        <f>L10*D10</f>
        <v>240</v>
      </c>
      <c r="O10" s="22">
        <v>24</v>
      </c>
      <c r="P10" s="23">
        <f>O10*C10</f>
        <v>33.444</v>
      </c>
      <c r="Q10" s="26">
        <f>O10*D10</f>
        <v>360</v>
      </c>
      <c r="R10" s="22">
        <v>60</v>
      </c>
      <c r="S10" s="23">
        <f>C10*R10</f>
        <v>83.61</v>
      </c>
      <c r="T10" s="16">
        <f>R10*D10</f>
        <v>900</v>
      </c>
      <c r="U10" s="22">
        <v>150</v>
      </c>
      <c r="V10" s="23">
        <f>C10*U10</f>
        <v>209.025</v>
      </c>
      <c r="W10" s="16">
        <f>U10*D10</f>
        <v>2250</v>
      </c>
    </row>
    <row r="11" spans="1:23" s="4" customFormat="1" ht="12" customHeight="1">
      <c r="A11" s="136"/>
      <c r="B11" s="17" t="s">
        <v>39</v>
      </c>
      <c r="C11" s="18">
        <f>$B$1*D11</f>
        <v>7.4319999999999995</v>
      </c>
      <c r="D11" s="13">
        <v>80</v>
      </c>
      <c r="E11" s="14" t="s">
        <v>40</v>
      </c>
      <c r="F11" s="13">
        <v>0</v>
      </c>
      <c r="G11" s="23">
        <f>C11*F11</f>
        <v>0</v>
      </c>
      <c r="H11" s="14">
        <f>F11*D11</f>
        <v>0</v>
      </c>
      <c r="I11" s="22">
        <v>0</v>
      </c>
      <c r="J11" s="23">
        <f>I11*C11</f>
        <v>0</v>
      </c>
      <c r="K11" s="24">
        <f>I11*D11</f>
        <v>0</v>
      </c>
      <c r="L11" s="22">
        <v>1</v>
      </c>
      <c r="M11" s="23">
        <f>L11*C11</f>
        <v>7.4319999999999995</v>
      </c>
      <c r="N11" s="26">
        <f>L11*D11</f>
        <v>80</v>
      </c>
      <c r="O11" s="22">
        <v>1</v>
      </c>
      <c r="P11" s="23">
        <f>O11*C11</f>
        <v>7.4319999999999995</v>
      </c>
      <c r="Q11" s="26">
        <f>O11*D11</f>
        <v>80</v>
      </c>
      <c r="R11" s="22">
        <v>2</v>
      </c>
      <c r="S11" s="23">
        <f>C11*R11</f>
        <v>14.863999999999999</v>
      </c>
      <c r="T11" s="16">
        <f>R11*D11</f>
        <v>160</v>
      </c>
      <c r="U11" s="22">
        <v>2</v>
      </c>
      <c r="V11" s="23">
        <f>C11*U11</f>
        <v>14.863999999999999</v>
      </c>
      <c r="W11" s="16">
        <f>U11*D11</f>
        <v>160</v>
      </c>
    </row>
    <row r="12" spans="1:23" s="5" customFormat="1" ht="12" customHeight="1">
      <c r="A12" s="136"/>
      <c r="B12" s="12" t="s">
        <v>16</v>
      </c>
      <c r="C12" s="13"/>
      <c r="D12" s="13"/>
      <c r="E12" s="21"/>
      <c r="F12" s="13"/>
      <c r="G12" s="23"/>
      <c r="H12" s="14" t="s">
        <v>94</v>
      </c>
      <c r="I12" s="22"/>
      <c r="J12" s="23"/>
      <c r="K12" s="24"/>
      <c r="L12" s="22"/>
      <c r="M12" s="25"/>
      <c r="N12" s="26"/>
      <c r="O12" s="22"/>
      <c r="P12" s="25"/>
      <c r="Q12" s="26"/>
      <c r="R12" s="22"/>
      <c r="S12" s="23"/>
      <c r="T12" s="16"/>
      <c r="U12" s="22"/>
      <c r="V12" s="23"/>
      <c r="W12" s="16" t="s">
        <v>94</v>
      </c>
    </row>
    <row r="13" spans="1:23" s="5" customFormat="1" ht="12" customHeight="1">
      <c r="A13" s="136"/>
      <c r="B13" s="17" t="s">
        <v>17</v>
      </c>
      <c r="C13" s="18">
        <f aca="true" t="shared" si="2" ref="C13:C19">$B$1*D13</f>
        <v>10.219</v>
      </c>
      <c r="D13" s="13">
        <v>110</v>
      </c>
      <c r="E13" s="21" t="s">
        <v>18</v>
      </c>
      <c r="F13" s="13">
        <v>4</v>
      </c>
      <c r="G13" s="23">
        <f aca="true" t="shared" si="3" ref="G13:G19">C13*F13</f>
        <v>40.876</v>
      </c>
      <c r="H13" s="14">
        <f t="shared" si="0"/>
        <v>440</v>
      </c>
      <c r="I13" s="22">
        <v>4</v>
      </c>
      <c r="J13" s="23">
        <f aca="true" t="shared" si="4" ref="J13:J19">I13*C13</f>
        <v>40.876</v>
      </c>
      <c r="K13" s="24">
        <f aca="true" t="shared" si="5" ref="K13:K19">I13*D13</f>
        <v>440</v>
      </c>
      <c r="L13" s="22">
        <v>8</v>
      </c>
      <c r="M13" s="25">
        <f aca="true" t="shared" si="6" ref="M13:M19">L13*C13</f>
        <v>81.752</v>
      </c>
      <c r="N13" s="26">
        <f aca="true" t="shared" si="7" ref="N13:N19">L13*D13</f>
        <v>880</v>
      </c>
      <c r="O13" s="22">
        <v>10</v>
      </c>
      <c r="P13" s="25">
        <f aca="true" t="shared" si="8" ref="P13:P19">O13*C13</f>
        <v>102.19</v>
      </c>
      <c r="Q13" s="26">
        <f aca="true" t="shared" si="9" ref="Q13:Q19">O13*D13</f>
        <v>1100</v>
      </c>
      <c r="R13" s="22">
        <v>12</v>
      </c>
      <c r="S13" s="23">
        <f aca="true" t="shared" si="10" ref="S13:S19">C13*R13</f>
        <v>122.62799999999999</v>
      </c>
      <c r="T13" s="16">
        <f aca="true" t="shared" si="11" ref="T13:T19">R13*D13</f>
        <v>1320</v>
      </c>
      <c r="U13" s="22">
        <v>30</v>
      </c>
      <c r="V13" s="23">
        <f aca="true" t="shared" si="12" ref="V13:V19">C13*U13</f>
        <v>306.57</v>
      </c>
      <c r="W13" s="16">
        <f t="shared" si="1"/>
        <v>3300</v>
      </c>
    </row>
    <row r="14" spans="1:23" s="5" customFormat="1" ht="12" customHeight="1">
      <c r="A14" s="136"/>
      <c r="B14" s="17" t="s">
        <v>19</v>
      </c>
      <c r="C14" s="18">
        <f t="shared" si="2"/>
        <v>1.3935</v>
      </c>
      <c r="D14" s="13">
        <v>15</v>
      </c>
      <c r="E14" s="21" t="s">
        <v>20</v>
      </c>
      <c r="F14" s="13">
        <v>4</v>
      </c>
      <c r="G14" s="23">
        <f t="shared" si="3"/>
        <v>5.574</v>
      </c>
      <c r="H14" s="14">
        <f t="shared" si="0"/>
        <v>60</v>
      </c>
      <c r="I14" s="22">
        <v>4</v>
      </c>
      <c r="J14" s="23">
        <f t="shared" si="4"/>
        <v>5.574</v>
      </c>
      <c r="K14" s="24">
        <f t="shared" si="5"/>
        <v>60</v>
      </c>
      <c r="L14" s="22">
        <v>6</v>
      </c>
      <c r="M14" s="25">
        <f t="shared" si="6"/>
        <v>8.361</v>
      </c>
      <c r="N14" s="26">
        <f t="shared" si="7"/>
        <v>90</v>
      </c>
      <c r="O14" s="22">
        <v>8</v>
      </c>
      <c r="P14" s="25">
        <f t="shared" si="8"/>
        <v>11.148</v>
      </c>
      <c r="Q14" s="26">
        <f t="shared" si="9"/>
        <v>120</v>
      </c>
      <c r="R14" s="22">
        <v>10</v>
      </c>
      <c r="S14" s="23">
        <f t="shared" si="10"/>
        <v>13.934999999999999</v>
      </c>
      <c r="T14" s="16">
        <f t="shared" si="11"/>
        <v>150</v>
      </c>
      <c r="U14" s="22">
        <v>20</v>
      </c>
      <c r="V14" s="23">
        <f t="shared" si="12"/>
        <v>27.869999999999997</v>
      </c>
      <c r="W14" s="16">
        <f t="shared" si="1"/>
        <v>300</v>
      </c>
    </row>
    <row r="15" spans="1:23" s="5" customFormat="1" ht="12" customHeight="1">
      <c r="A15" s="136"/>
      <c r="B15" s="17" t="s">
        <v>21</v>
      </c>
      <c r="C15" s="18">
        <f t="shared" si="2"/>
        <v>32.515</v>
      </c>
      <c r="D15" s="13">
        <v>350</v>
      </c>
      <c r="E15" s="21" t="s">
        <v>22</v>
      </c>
      <c r="F15" s="13">
        <v>1</v>
      </c>
      <c r="G15" s="23">
        <f t="shared" si="3"/>
        <v>32.515</v>
      </c>
      <c r="H15" s="14">
        <f t="shared" si="0"/>
        <v>350</v>
      </c>
      <c r="I15" s="22">
        <v>2</v>
      </c>
      <c r="J15" s="23">
        <f t="shared" si="4"/>
        <v>65.03</v>
      </c>
      <c r="K15" s="24">
        <f t="shared" si="5"/>
        <v>700</v>
      </c>
      <c r="L15" s="22">
        <v>4</v>
      </c>
      <c r="M15" s="25">
        <f t="shared" si="6"/>
        <v>130.06</v>
      </c>
      <c r="N15" s="26">
        <f t="shared" si="7"/>
        <v>1400</v>
      </c>
      <c r="O15" s="22">
        <v>6</v>
      </c>
      <c r="P15" s="25">
        <f t="shared" si="8"/>
        <v>195.09</v>
      </c>
      <c r="Q15" s="26">
        <f t="shared" si="9"/>
        <v>2100</v>
      </c>
      <c r="R15" s="22">
        <v>8</v>
      </c>
      <c r="S15" s="23">
        <f t="shared" si="10"/>
        <v>260.12</v>
      </c>
      <c r="T15" s="16">
        <f t="shared" si="11"/>
        <v>2800</v>
      </c>
      <c r="U15" s="22">
        <v>10</v>
      </c>
      <c r="V15" s="23">
        <f t="shared" si="12"/>
        <v>325.15</v>
      </c>
      <c r="W15" s="16">
        <f t="shared" si="1"/>
        <v>3500</v>
      </c>
    </row>
    <row r="16" spans="1:23" s="5" customFormat="1" ht="12" customHeight="1">
      <c r="A16" s="136"/>
      <c r="B16" s="17" t="s">
        <v>23</v>
      </c>
      <c r="C16" s="18">
        <f t="shared" si="2"/>
        <v>29.2635</v>
      </c>
      <c r="D16" s="13">
        <v>315</v>
      </c>
      <c r="E16" s="21" t="s">
        <v>22</v>
      </c>
      <c r="F16" s="13">
        <v>1</v>
      </c>
      <c r="G16" s="23">
        <f t="shared" si="3"/>
        <v>29.2635</v>
      </c>
      <c r="H16" s="14">
        <f t="shared" si="0"/>
        <v>315</v>
      </c>
      <c r="I16" s="22">
        <v>1</v>
      </c>
      <c r="J16" s="23">
        <f t="shared" si="4"/>
        <v>29.2635</v>
      </c>
      <c r="K16" s="24">
        <f t="shared" si="5"/>
        <v>315</v>
      </c>
      <c r="L16" s="22">
        <v>1</v>
      </c>
      <c r="M16" s="25">
        <f t="shared" si="6"/>
        <v>29.2635</v>
      </c>
      <c r="N16" s="26">
        <f t="shared" si="7"/>
        <v>315</v>
      </c>
      <c r="O16" s="22">
        <v>2</v>
      </c>
      <c r="P16" s="25">
        <f t="shared" si="8"/>
        <v>58.527</v>
      </c>
      <c r="Q16" s="26">
        <f t="shared" si="9"/>
        <v>630</v>
      </c>
      <c r="R16" s="22">
        <v>3</v>
      </c>
      <c r="S16" s="23">
        <f t="shared" si="10"/>
        <v>87.79050000000001</v>
      </c>
      <c r="T16" s="16">
        <f t="shared" si="11"/>
        <v>945</v>
      </c>
      <c r="U16" s="22">
        <v>6</v>
      </c>
      <c r="V16" s="23">
        <f t="shared" si="12"/>
        <v>175.58100000000002</v>
      </c>
      <c r="W16" s="16">
        <f t="shared" si="1"/>
        <v>1890</v>
      </c>
    </row>
    <row r="17" spans="1:23" s="5" customFormat="1" ht="12" customHeight="1">
      <c r="A17" s="136"/>
      <c r="B17" s="17" t="s">
        <v>102</v>
      </c>
      <c r="C17" s="18">
        <f t="shared" si="2"/>
        <v>3.2515</v>
      </c>
      <c r="D17" s="13">
        <v>35</v>
      </c>
      <c r="E17" s="21" t="s">
        <v>22</v>
      </c>
      <c r="F17" s="13">
        <v>1</v>
      </c>
      <c r="G17" s="23">
        <f t="shared" si="3"/>
        <v>3.2515</v>
      </c>
      <c r="H17" s="14">
        <f t="shared" si="0"/>
        <v>35</v>
      </c>
      <c r="I17" s="22">
        <v>1</v>
      </c>
      <c r="J17" s="23">
        <f t="shared" si="4"/>
        <v>3.2515</v>
      </c>
      <c r="K17" s="24">
        <f t="shared" si="5"/>
        <v>35</v>
      </c>
      <c r="L17" s="22">
        <v>1</v>
      </c>
      <c r="M17" s="25">
        <f t="shared" si="6"/>
        <v>3.2515</v>
      </c>
      <c r="N17" s="26">
        <f t="shared" si="7"/>
        <v>35</v>
      </c>
      <c r="O17" s="22">
        <v>2</v>
      </c>
      <c r="P17" s="25">
        <f t="shared" si="8"/>
        <v>6.503</v>
      </c>
      <c r="Q17" s="26">
        <f t="shared" si="9"/>
        <v>70</v>
      </c>
      <c r="R17" s="22">
        <v>4</v>
      </c>
      <c r="S17" s="23">
        <f t="shared" si="10"/>
        <v>13.006</v>
      </c>
      <c r="T17" s="16">
        <f t="shared" si="11"/>
        <v>140</v>
      </c>
      <c r="U17" s="22">
        <v>8</v>
      </c>
      <c r="V17" s="23">
        <f t="shared" si="12"/>
        <v>26.012</v>
      </c>
      <c r="W17" s="16">
        <f t="shared" si="1"/>
        <v>280</v>
      </c>
    </row>
    <row r="18" spans="1:23" s="4" customFormat="1" ht="12" customHeight="1">
      <c r="A18" s="136"/>
      <c r="B18" s="12" t="s">
        <v>24</v>
      </c>
      <c r="C18" s="18">
        <f t="shared" si="2"/>
        <v>2.787</v>
      </c>
      <c r="D18" s="13">
        <v>30</v>
      </c>
      <c r="E18" s="14" t="s">
        <v>25</v>
      </c>
      <c r="F18" s="13">
        <v>10</v>
      </c>
      <c r="G18" s="23">
        <f t="shared" si="3"/>
        <v>27.869999999999997</v>
      </c>
      <c r="H18" s="14">
        <f>F18*D18</f>
        <v>300</v>
      </c>
      <c r="I18" s="22">
        <v>20</v>
      </c>
      <c r="J18" s="23">
        <f t="shared" si="4"/>
        <v>55.739999999999995</v>
      </c>
      <c r="K18" s="24">
        <f t="shared" si="5"/>
        <v>600</v>
      </c>
      <c r="L18" s="22">
        <v>36</v>
      </c>
      <c r="M18" s="25">
        <f t="shared" si="6"/>
        <v>100.332</v>
      </c>
      <c r="N18" s="26">
        <f t="shared" si="7"/>
        <v>1080</v>
      </c>
      <c r="O18" s="22">
        <v>48</v>
      </c>
      <c r="P18" s="25">
        <f t="shared" si="8"/>
        <v>133.776</v>
      </c>
      <c r="Q18" s="26">
        <f t="shared" si="9"/>
        <v>1440</v>
      </c>
      <c r="R18" s="22">
        <v>60</v>
      </c>
      <c r="S18" s="23">
        <f t="shared" si="10"/>
        <v>167.22</v>
      </c>
      <c r="T18" s="16">
        <f t="shared" si="11"/>
        <v>1800</v>
      </c>
      <c r="U18" s="22">
        <v>100</v>
      </c>
      <c r="V18" s="23">
        <f t="shared" si="12"/>
        <v>278.7</v>
      </c>
      <c r="W18" s="16">
        <f t="shared" si="1"/>
        <v>3000</v>
      </c>
    </row>
    <row r="19" spans="1:23" s="4" customFormat="1" ht="12" customHeight="1">
      <c r="A19" s="136"/>
      <c r="B19" s="12" t="s">
        <v>26</v>
      </c>
      <c r="C19" s="18">
        <f t="shared" si="2"/>
        <v>2.3225</v>
      </c>
      <c r="D19" s="13">
        <v>25</v>
      </c>
      <c r="E19" s="14" t="s">
        <v>25</v>
      </c>
      <c r="F19" s="13">
        <v>12</v>
      </c>
      <c r="G19" s="23">
        <f t="shared" si="3"/>
        <v>27.869999999999997</v>
      </c>
      <c r="H19" s="14">
        <f t="shared" si="0"/>
        <v>300</v>
      </c>
      <c r="I19" s="22">
        <v>12</v>
      </c>
      <c r="J19" s="23">
        <f t="shared" si="4"/>
        <v>27.869999999999997</v>
      </c>
      <c r="K19" s="24">
        <f t="shared" si="5"/>
        <v>300</v>
      </c>
      <c r="L19" s="22">
        <v>16</v>
      </c>
      <c r="M19" s="25">
        <f t="shared" si="6"/>
        <v>37.16</v>
      </c>
      <c r="N19" s="26">
        <f t="shared" si="7"/>
        <v>400</v>
      </c>
      <c r="O19" s="22">
        <v>20</v>
      </c>
      <c r="P19" s="25">
        <f t="shared" si="8"/>
        <v>46.449999999999996</v>
      </c>
      <c r="Q19" s="26">
        <f t="shared" si="9"/>
        <v>500</v>
      </c>
      <c r="R19" s="22">
        <v>27</v>
      </c>
      <c r="S19" s="23">
        <f t="shared" si="10"/>
        <v>62.707499999999996</v>
      </c>
      <c r="T19" s="16">
        <f t="shared" si="11"/>
        <v>675</v>
      </c>
      <c r="U19" s="22">
        <v>40</v>
      </c>
      <c r="V19" s="23">
        <f t="shared" si="12"/>
        <v>92.89999999999999</v>
      </c>
      <c r="W19" s="16">
        <f t="shared" si="1"/>
        <v>1000</v>
      </c>
    </row>
    <row r="20" spans="1:23" s="4" customFormat="1" ht="12" customHeight="1">
      <c r="A20" s="136"/>
      <c r="B20" s="12" t="s">
        <v>29</v>
      </c>
      <c r="C20" s="18"/>
      <c r="D20" s="13"/>
      <c r="E20" s="14"/>
      <c r="F20" s="13"/>
      <c r="G20" s="23"/>
      <c r="H20" s="14" t="s">
        <v>94</v>
      </c>
      <c r="I20" s="22"/>
      <c r="J20" s="23"/>
      <c r="K20" s="24"/>
      <c r="L20" s="22"/>
      <c r="M20" s="25"/>
      <c r="N20" s="26"/>
      <c r="O20" s="22"/>
      <c r="P20" s="25"/>
      <c r="Q20" s="26"/>
      <c r="R20" s="22"/>
      <c r="S20" s="23"/>
      <c r="T20" s="16"/>
      <c r="U20" s="22"/>
      <c r="V20" s="23"/>
      <c r="W20" s="16" t="s">
        <v>94</v>
      </c>
    </row>
    <row r="21" spans="1:23" s="4" customFormat="1" ht="12" customHeight="1">
      <c r="A21" s="136"/>
      <c r="B21" s="17" t="s">
        <v>30</v>
      </c>
      <c r="C21" s="18">
        <f>$B$1*D21</f>
        <v>1.6722</v>
      </c>
      <c r="D21" s="13">
        <v>18</v>
      </c>
      <c r="E21" s="14" t="s">
        <v>31</v>
      </c>
      <c r="F21" s="13">
        <v>4</v>
      </c>
      <c r="G21" s="23">
        <f>C21*F21</f>
        <v>6.6888</v>
      </c>
      <c r="H21" s="14">
        <f t="shared" si="0"/>
        <v>72</v>
      </c>
      <c r="I21" s="22">
        <v>4</v>
      </c>
      <c r="J21" s="23">
        <f>I21*C21</f>
        <v>6.6888</v>
      </c>
      <c r="K21" s="24">
        <f>I21*D21</f>
        <v>72</v>
      </c>
      <c r="L21" s="22">
        <v>6</v>
      </c>
      <c r="M21" s="25">
        <f>L21*C21</f>
        <v>10.033199999999999</v>
      </c>
      <c r="N21" s="26">
        <f>L21*D21</f>
        <v>108</v>
      </c>
      <c r="O21" s="22">
        <v>8</v>
      </c>
      <c r="P21" s="25">
        <f>O21*C21</f>
        <v>13.3776</v>
      </c>
      <c r="Q21" s="26">
        <f>O21*D21</f>
        <v>144</v>
      </c>
      <c r="R21" s="22">
        <v>10</v>
      </c>
      <c r="S21" s="23">
        <f>C21*R21</f>
        <v>16.721999999999998</v>
      </c>
      <c r="T21" s="16">
        <f>R21*D21</f>
        <v>180</v>
      </c>
      <c r="U21" s="22">
        <v>10</v>
      </c>
      <c r="V21" s="23">
        <f>C21*U21</f>
        <v>16.721999999999998</v>
      </c>
      <c r="W21" s="16">
        <f t="shared" si="1"/>
        <v>180</v>
      </c>
    </row>
    <row r="22" spans="1:23" s="4" customFormat="1" ht="12" customHeight="1">
      <c r="A22" s="136"/>
      <c r="B22" s="17" t="s">
        <v>32</v>
      </c>
      <c r="C22" s="18">
        <f>$B$1*D22</f>
        <v>4.4592</v>
      </c>
      <c r="D22" s="13">
        <v>48</v>
      </c>
      <c r="E22" s="14" t="s">
        <v>33</v>
      </c>
      <c r="F22" s="13">
        <v>1</v>
      </c>
      <c r="G22" s="23">
        <f>C22*F22</f>
        <v>4.4592</v>
      </c>
      <c r="H22" s="14">
        <f t="shared" si="0"/>
        <v>48</v>
      </c>
      <c r="I22" s="22">
        <v>1</v>
      </c>
      <c r="J22" s="23">
        <f>I22*C22</f>
        <v>4.4592</v>
      </c>
      <c r="K22" s="24">
        <f>I22*D22</f>
        <v>48</v>
      </c>
      <c r="L22" s="22">
        <v>2</v>
      </c>
      <c r="M22" s="25">
        <f>L22*C22</f>
        <v>8.9184</v>
      </c>
      <c r="N22" s="26">
        <f>L22*D22</f>
        <v>96</v>
      </c>
      <c r="O22" s="22">
        <v>3</v>
      </c>
      <c r="P22" s="25">
        <f>O22*C22</f>
        <v>13.377600000000001</v>
      </c>
      <c r="Q22" s="26">
        <f>O22*D22</f>
        <v>144</v>
      </c>
      <c r="R22" s="22">
        <v>4</v>
      </c>
      <c r="S22" s="23">
        <f>C22*R22</f>
        <v>17.8368</v>
      </c>
      <c r="T22" s="16">
        <f>R22*D22</f>
        <v>192</v>
      </c>
      <c r="U22" s="22">
        <v>8</v>
      </c>
      <c r="V22" s="23">
        <f>C22*U22</f>
        <v>35.6736</v>
      </c>
      <c r="W22" s="16">
        <f t="shared" si="1"/>
        <v>384</v>
      </c>
    </row>
    <row r="23" spans="1:23" s="4" customFormat="1" ht="12" customHeight="1">
      <c r="A23" s="136"/>
      <c r="B23" s="12" t="s">
        <v>85</v>
      </c>
      <c r="C23" s="13"/>
      <c r="D23" s="13"/>
      <c r="E23" s="14"/>
      <c r="F23" s="13"/>
      <c r="G23" s="23"/>
      <c r="H23" s="14" t="s">
        <v>94</v>
      </c>
      <c r="I23" s="22"/>
      <c r="J23" s="23"/>
      <c r="K23" s="24"/>
      <c r="L23" s="22"/>
      <c r="M23" s="23"/>
      <c r="N23" s="26"/>
      <c r="O23" s="22"/>
      <c r="P23" s="23"/>
      <c r="Q23" s="26"/>
      <c r="R23" s="22"/>
      <c r="S23" s="23"/>
      <c r="T23" s="16"/>
      <c r="U23" s="22"/>
      <c r="V23" s="23"/>
      <c r="W23" s="16" t="s">
        <v>94</v>
      </c>
    </row>
    <row r="24" spans="1:23" s="4" customFormat="1" ht="12" customHeight="1">
      <c r="A24" s="136"/>
      <c r="B24" s="17" t="s">
        <v>34</v>
      </c>
      <c r="C24" s="18">
        <f>$B$1*D24</f>
        <v>2.3225</v>
      </c>
      <c r="D24" s="13">
        <v>25</v>
      </c>
      <c r="E24" s="14" t="s">
        <v>35</v>
      </c>
      <c r="F24" s="13">
        <v>2</v>
      </c>
      <c r="G24" s="23">
        <f>C24*F24</f>
        <v>4.645</v>
      </c>
      <c r="H24" s="14">
        <f>F24*D24</f>
        <v>50</v>
      </c>
      <c r="I24" s="22">
        <v>2</v>
      </c>
      <c r="J24" s="23">
        <f>I24*C24</f>
        <v>4.645</v>
      </c>
      <c r="K24" s="24">
        <f>I24*D24</f>
        <v>50</v>
      </c>
      <c r="L24" s="22">
        <v>3</v>
      </c>
      <c r="M24" s="23">
        <f>L24*C24</f>
        <v>6.967499999999999</v>
      </c>
      <c r="N24" s="26">
        <f>L24*D24</f>
        <v>75</v>
      </c>
      <c r="O24" s="22">
        <v>5</v>
      </c>
      <c r="P24" s="23">
        <f>O24*C24</f>
        <v>11.612499999999999</v>
      </c>
      <c r="Q24" s="26">
        <f>O24*D24</f>
        <v>125</v>
      </c>
      <c r="R24" s="22">
        <v>10</v>
      </c>
      <c r="S24" s="23">
        <f>C24*R24</f>
        <v>23.224999999999998</v>
      </c>
      <c r="T24" s="16">
        <f>R24*D24</f>
        <v>250</v>
      </c>
      <c r="U24" s="22">
        <v>15</v>
      </c>
      <c r="V24" s="23">
        <f>C24*U24</f>
        <v>34.8375</v>
      </c>
      <c r="W24" s="16">
        <f t="shared" si="1"/>
        <v>375</v>
      </c>
    </row>
    <row r="25" spans="1:23" s="4" customFormat="1" ht="12" customHeight="1">
      <c r="A25" s="136"/>
      <c r="B25" s="17" t="s">
        <v>36</v>
      </c>
      <c r="C25" s="18">
        <f>$B$1*D25</f>
        <v>2.0438</v>
      </c>
      <c r="D25" s="13">
        <v>22</v>
      </c>
      <c r="E25" s="14" t="s">
        <v>25</v>
      </c>
      <c r="F25" s="13">
        <v>6</v>
      </c>
      <c r="G25" s="23">
        <f>C25*F25</f>
        <v>12.2628</v>
      </c>
      <c r="H25" s="14">
        <f t="shared" si="0"/>
        <v>132</v>
      </c>
      <c r="I25" s="22">
        <v>6</v>
      </c>
      <c r="J25" s="23">
        <f>I25*C25</f>
        <v>12.2628</v>
      </c>
      <c r="K25" s="24">
        <f>I25*D25</f>
        <v>132</v>
      </c>
      <c r="L25" s="22">
        <v>8</v>
      </c>
      <c r="M25" s="23">
        <f>L25*C25</f>
        <v>16.3504</v>
      </c>
      <c r="N25" s="26">
        <f>L25*D25</f>
        <v>176</v>
      </c>
      <c r="O25" s="22">
        <v>10</v>
      </c>
      <c r="P25" s="23">
        <f>O25*C25</f>
        <v>20.438000000000002</v>
      </c>
      <c r="Q25" s="26">
        <f>O25*D25</f>
        <v>220</v>
      </c>
      <c r="R25" s="22">
        <v>12</v>
      </c>
      <c r="S25" s="23">
        <f>C25*R25</f>
        <v>24.5256</v>
      </c>
      <c r="T25" s="16">
        <f>R25*D24:D25</f>
        <v>264</v>
      </c>
      <c r="U25" s="22">
        <v>20</v>
      </c>
      <c r="V25" s="23">
        <f>C25*U25</f>
        <v>40.876000000000005</v>
      </c>
      <c r="W25" s="16">
        <f t="shared" si="1"/>
        <v>440</v>
      </c>
    </row>
    <row r="26" spans="1:23" s="4" customFormat="1" ht="12" customHeight="1">
      <c r="A26" s="136"/>
      <c r="B26" s="12" t="s">
        <v>91</v>
      </c>
      <c r="C26" s="18"/>
      <c r="D26" s="13"/>
      <c r="E26" s="14"/>
      <c r="F26" s="13"/>
      <c r="G26" s="23"/>
      <c r="H26" s="14" t="s">
        <v>94</v>
      </c>
      <c r="I26" s="22"/>
      <c r="J26" s="23"/>
      <c r="K26" s="24"/>
      <c r="L26" s="22"/>
      <c r="M26" s="25"/>
      <c r="N26" s="26"/>
      <c r="O26" s="22"/>
      <c r="P26" s="25"/>
      <c r="Q26" s="26"/>
      <c r="R26" s="22"/>
      <c r="S26" s="23"/>
      <c r="T26" s="16"/>
      <c r="U26" s="22"/>
      <c r="V26" s="23"/>
      <c r="W26" s="16" t="s">
        <v>94</v>
      </c>
    </row>
    <row r="27" spans="1:23" s="4" customFormat="1" ht="12" customHeight="1">
      <c r="A27" s="136"/>
      <c r="B27" s="17" t="s">
        <v>27</v>
      </c>
      <c r="C27" s="18">
        <f>$B$1*D27</f>
        <v>2.787</v>
      </c>
      <c r="D27" s="13">
        <v>30</v>
      </c>
      <c r="E27" s="14" t="s">
        <v>25</v>
      </c>
      <c r="F27" s="13">
        <v>20</v>
      </c>
      <c r="G27" s="23">
        <f>C27*F27</f>
        <v>55.739999999999995</v>
      </c>
      <c r="H27" s="14">
        <f>F27*D27</f>
        <v>600</v>
      </c>
      <c r="I27" s="22">
        <v>30</v>
      </c>
      <c r="J27" s="23">
        <f>I27*C27</f>
        <v>83.61</v>
      </c>
      <c r="K27" s="24">
        <f>I27*D27</f>
        <v>900</v>
      </c>
      <c r="L27" s="22">
        <v>40</v>
      </c>
      <c r="M27" s="25">
        <f>L27*C27</f>
        <v>111.47999999999999</v>
      </c>
      <c r="N27" s="26">
        <f>L27*D27</f>
        <v>1200</v>
      </c>
      <c r="O27" s="22">
        <v>50</v>
      </c>
      <c r="P27" s="25">
        <f>O27*C27</f>
        <v>139.35</v>
      </c>
      <c r="Q27" s="26">
        <f>O27*D27</f>
        <v>1500</v>
      </c>
      <c r="R27" s="22">
        <v>60</v>
      </c>
      <c r="S27" s="23">
        <f>C27*R27</f>
        <v>167.22</v>
      </c>
      <c r="T27" s="16">
        <f>R27*D27</f>
        <v>1800</v>
      </c>
      <c r="U27" s="22">
        <v>100</v>
      </c>
      <c r="V27" s="23">
        <f>C27*U27</f>
        <v>278.7</v>
      </c>
      <c r="W27" s="16">
        <f>U27*D27</f>
        <v>3000</v>
      </c>
    </row>
    <row r="28" spans="1:23" s="4" customFormat="1" ht="12" customHeight="1">
      <c r="A28" s="136"/>
      <c r="B28" s="17" t="s">
        <v>28</v>
      </c>
      <c r="C28" s="18">
        <f>$B$1*D28</f>
        <v>9.29</v>
      </c>
      <c r="D28" s="13">
        <v>100</v>
      </c>
      <c r="E28" s="14" t="s">
        <v>15</v>
      </c>
      <c r="F28" s="13">
        <v>1</v>
      </c>
      <c r="G28" s="23">
        <f>C28*F28</f>
        <v>9.29</v>
      </c>
      <c r="H28" s="14">
        <f>F28*D28</f>
        <v>100</v>
      </c>
      <c r="I28" s="22">
        <v>1</v>
      </c>
      <c r="J28" s="23">
        <f>I28*C28</f>
        <v>9.29</v>
      </c>
      <c r="K28" s="24">
        <f>I28*D28</f>
        <v>100</v>
      </c>
      <c r="L28" s="22">
        <v>1</v>
      </c>
      <c r="M28" s="25">
        <f>L28*C28</f>
        <v>9.29</v>
      </c>
      <c r="N28" s="26">
        <f>L28*D28</f>
        <v>100</v>
      </c>
      <c r="O28" s="22">
        <v>2</v>
      </c>
      <c r="P28" s="25">
        <f>O28*C28</f>
        <v>18.58</v>
      </c>
      <c r="Q28" s="26">
        <f>O28*D28</f>
        <v>200</v>
      </c>
      <c r="R28" s="22">
        <v>2</v>
      </c>
      <c r="S28" s="23">
        <f>C28*R28</f>
        <v>18.58</v>
      </c>
      <c r="T28" s="16">
        <f>R28*D28</f>
        <v>200</v>
      </c>
      <c r="U28" s="22">
        <v>2</v>
      </c>
      <c r="V28" s="23">
        <f>C28*U28</f>
        <v>18.58</v>
      </c>
      <c r="W28" s="16">
        <f>U28*D28</f>
        <v>200</v>
      </c>
    </row>
    <row r="29" spans="1:23" s="4" customFormat="1" ht="12" customHeight="1">
      <c r="A29" s="136"/>
      <c r="B29" s="12" t="s">
        <v>41</v>
      </c>
      <c r="C29" s="13"/>
      <c r="D29" s="13"/>
      <c r="E29" s="14"/>
      <c r="F29" s="13"/>
      <c r="G29" s="23"/>
      <c r="H29" s="14">
        <f t="shared" si="0"/>
        <v>0</v>
      </c>
      <c r="I29" s="22"/>
      <c r="J29" s="23"/>
      <c r="K29" s="24"/>
      <c r="L29" s="22"/>
      <c r="M29" s="23"/>
      <c r="N29" s="26"/>
      <c r="O29" s="22"/>
      <c r="P29" s="23"/>
      <c r="Q29" s="26"/>
      <c r="R29" s="22"/>
      <c r="S29" s="23"/>
      <c r="T29" s="16"/>
      <c r="U29" s="22"/>
      <c r="V29" s="23"/>
      <c r="W29" s="16" t="s">
        <v>94</v>
      </c>
    </row>
    <row r="30" spans="1:23" s="4" customFormat="1" ht="12" customHeight="1">
      <c r="A30" s="136"/>
      <c r="B30" s="17" t="s">
        <v>42</v>
      </c>
      <c r="C30" s="18">
        <f aca="true" t="shared" si="13" ref="C30:C37">$B$1*D30</f>
        <v>11.148</v>
      </c>
      <c r="D30" s="13">
        <v>120</v>
      </c>
      <c r="E30" s="14" t="s">
        <v>43</v>
      </c>
      <c r="F30" s="13">
        <v>1</v>
      </c>
      <c r="G30" s="23">
        <f aca="true" t="shared" si="14" ref="G30:G37">C30*F30</f>
        <v>11.148</v>
      </c>
      <c r="H30" s="14">
        <f t="shared" si="0"/>
        <v>120</v>
      </c>
      <c r="I30" s="22">
        <v>1</v>
      </c>
      <c r="J30" s="23">
        <f aca="true" t="shared" si="15" ref="J30:J37">I30*C30</f>
        <v>11.148</v>
      </c>
      <c r="K30" s="24">
        <f aca="true" t="shared" si="16" ref="K30:K37">I30*D30</f>
        <v>120</v>
      </c>
      <c r="L30" s="22">
        <v>1</v>
      </c>
      <c r="M30" s="23">
        <f aca="true" t="shared" si="17" ref="M30:M37">L30*C30</f>
        <v>11.148</v>
      </c>
      <c r="N30" s="26">
        <f aca="true" t="shared" si="18" ref="N30:N37">L30*D30</f>
        <v>120</v>
      </c>
      <c r="O30" s="22">
        <v>1</v>
      </c>
      <c r="P30" s="23">
        <f aca="true" t="shared" si="19" ref="P30:P37">O30*C30</f>
        <v>11.148</v>
      </c>
      <c r="Q30" s="26">
        <f aca="true" t="shared" si="20" ref="Q30:Q37">O30*D30</f>
        <v>120</v>
      </c>
      <c r="R30" s="22">
        <v>2</v>
      </c>
      <c r="S30" s="23">
        <f>C30*R30</f>
        <v>22.296</v>
      </c>
      <c r="T30" s="16">
        <f>R30*D30</f>
        <v>240</v>
      </c>
      <c r="U30" s="22">
        <v>2</v>
      </c>
      <c r="V30" s="23">
        <f>C30*U30</f>
        <v>22.296</v>
      </c>
      <c r="W30" s="16">
        <f t="shared" si="1"/>
        <v>240</v>
      </c>
    </row>
    <row r="31" spans="1:23" s="4" customFormat="1" ht="12" customHeight="1">
      <c r="A31" s="136"/>
      <c r="B31" s="17" t="s">
        <v>44</v>
      </c>
      <c r="C31" s="18">
        <f t="shared" si="13"/>
        <v>7.4319999999999995</v>
      </c>
      <c r="D31" s="13">
        <v>80</v>
      </c>
      <c r="E31" s="14" t="s">
        <v>38</v>
      </c>
      <c r="F31" s="13">
        <v>0</v>
      </c>
      <c r="G31" s="23">
        <f t="shared" si="14"/>
        <v>0</v>
      </c>
      <c r="H31" s="14">
        <f>F31*D31</f>
        <v>0</v>
      </c>
      <c r="I31" s="22">
        <v>0</v>
      </c>
      <c r="J31" s="23">
        <f t="shared" si="15"/>
        <v>0</v>
      </c>
      <c r="K31" s="24">
        <f t="shared" si="16"/>
        <v>0</v>
      </c>
      <c r="L31" s="22">
        <v>1</v>
      </c>
      <c r="M31" s="23">
        <f t="shared" si="17"/>
        <v>7.4319999999999995</v>
      </c>
      <c r="N31" s="26">
        <f t="shared" si="18"/>
        <v>80</v>
      </c>
      <c r="O31" s="22">
        <v>1</v>
      </c>
      <c r="P31" s="23">
        <f t="shared" si="19"/>
        <v>7.4319999999999995</v>
      </c>
      <c r="Q31" s="26">
        <f t="shared" si="20"/>
        <v>80</v>
      </c>
      <c r="R31" s="22">
        <v>2</v>
      </c>
      <c r="S31" s="23">
        <f>C31*R31</f>
        <v>14.863999999999999</v>
      </c>
      <c r="T31" s="16">
        <f>R31*D31</f>
        <v>160</v>
      </c>
      <c r="U31" s="22">
        <v>2</v>
      </c>
      <c r="V31" s="23">
        <f>C31*U31</f>
        <v>14.863999999999999</v>
      </c>
      <c r="W31" s="16">
        <f t="shared" si="1"/>
        <v>160</v>
      </c>
    </row>
    <row r="32" spans="1:23" s="4" customFormat="1" ht="12" customHeight="1">
      <c r="A32" s="136"/>
      <c r="B32" s="17" t="s">
        <v>45</v>
      </c>
      <c r="C32" s="18">
        <f t="shared" si="13"/>
        <v>7.4319999999999995</v>
      </c>
      <c r="D32" s="13">
        <v>80</v>
      </c>
      <c r="E32" s="14" t="s">
        <v>38</v>
      </c>
      <c r="F32" s="13">
        <v>0</v>
      </c>
      <c r="G32" s="23">
        <f t="shared" si="14"/>
        <v>0</v>
      </c>
      <c r="H32" s="14">
        <f t="shared" si="0"/>
        <v>0</v>
      </c>
      <c r="I32" s="22">
        <v>0</v>
      </c>
      <c r="J32" s="23">
        <f t="shared" si="15"/>
        <v>0</v>
      </c>
      <c r="K32" s="24">
        <f t="shared" si="16"/>
        <v>0</v>
      </c>
      <c r="L32" s="22">
        <v>1</v>
      </c>
      <c r="M32" s="23">
        <f t="shared" si="17"/>
        <v>7.4319999999999995</v>
      </c>
      <c r="N32" s="26">
        <f t="shared" si="18"/>
        <v>80</v>
      </c>
      <c r="O32" s="22">
        <v>1</v>
      </c>
      <c r="P32" s="23">
        <f t="shared" si="19"/>
        <v>7.4319999999999995</v>
      </c>
      <c r="Q32" s="26">
        <f t="shared" si="20"/>
        <v>80</v>
      </c>
      <c r="R32" s="22">
        <v>3</v>
      </c>
      <c r="S32" s="23">
        <f>C32*R32</f>
        <v>22.296</v>
      </c>
      <c r="T32" s="16">
        <f>R32*D32</f>
        <v>240</v>
      </c>
      <c r="U32" s="22">
        <v>3</v>
      </c>
      <c r="V32" s="23">
        <f>C32*U32</f>
        <v>22.296</v>
      </c>
      <c r="W32" s="16">
        <f t="shared" si="1"/>
        <v>240</v>
      </c>
    </row>
    <row r="33" spans="1:23" s="4" customFormat="1" ht="12" customHeight="1">
      <c r="A33" s="136"/>
      <c r="B33" s="17" t="s">
        <v>86</v>
      </c>
      <c r="C33" s="18">
        <f t="shared" si="13"/>
        <v>0</v>
      </c>
      <c r="D33" s="13">
        <v>0</v>
      </c>
      <c r="E33" s="14" t="s">
        <v>38</v>
      </c>
      <c r="F33" s="13">
        <v>0</v>
      </c>
      <c r="G33" s="23">
        <f t="shared" si="14"/>
        <v>0</v>
      </c>
      <c r="H33" s="14">
        <f t="shared" si="0"/>
        <v>0</v>
      </c>
      <c r="I33" s="22">
        <v>1</v>
      </c>
      <c r="J33" s="23">
        <f t="shared" si="15"/>
        <v>0</v>
      </c>
      <c r="K33" s="24">
        <f t="shared" si="16"/>
        <v>0</v>
      </c>
      <c r="L33" s="22">
        <v>1</v>
      </c>
      <c r="M33" s="23">
        <f t="shared" si="17"/>
        <v>0</v>
      </c>
      <c r="N33" s="26">
        <f t="shared" si="18"/>
        <v>0</v>
      </c>
      <c r="O33" s="22">
        <v>2</v>
      </c>
      <c r="P33" s="23">
        <f t="shared" si="19"/>
        <v>0</v>
      </c>
      <c r="Q33" s="26">
        <f t="shared" si="20"/>
        <v>0</v>
      </c>
      <c r="R33" s="22">
        <v>3</v>
      </c>
      <c r="S33" s="23">
        <f>C33*R33</f>
        <v>0</v>
      </c>
      <c r="T33" s="16">
        <f>R33*D33</f>
        <v>0</v>
      </c>
      <c r="U33" s="22">
        <v>3</v>
      </c>
      <c r="V33" s="23">
        <f>C33*U33</f>
        <v>0</v>
      </c>
      <c r="W33" s="16">
        <f>U33*D33</f>
        <v>0</v>
      </c>
    </row>
    <row r="34" spans="1:23" s="9" customFormat="1" ht="12" customHeight="1">
      <c r="A34" s="137"/>
      <c r="B34" s="27" t="s">
        <v>46</v>
      </c>
      <c r="C34" s="28">
        <f t="shared" si="13"/>
        <v>0.5574</v>
      </c>
      <c r="D34" s="29">
        <v>6</v>
      </c>
      <c r="E34" s="30" t="s">
        <v>47</v>
      </c>
      <c r="F34" s="29">
        <v>3</v>
      </c>
      <c r="G34" s="32">
        <f t="shared" si="14"/>
        <v>1.6722000000000001</v>
      </c>
      <c r="H34" s="30">
        <f t="shared" si="0"/>
        <v>18</v>
      </c>
      <c r="I34" s="31">
        <v>6</v>
      </c>
      <c r="J34" s="32">
        <f t="shared" si="15"/>
        <v>3.3444000000000003</v>
      </c>
      <c r="K34" s="33">
        <f t="shared" si="16"/>
        <v>36</v>
      </c>
      <c r="L34" s="31">
        <v>8</v>
      </c>
      <c r="M34" s="32">
        <f t="shared" si="17"/>
        <v>4.4592</v>
      </c>
      <c r="N34" s="34">
        <f t="shared" si="18"/>
        <v>48</v>
      </c>
      <c r="O34" s="31">
        <v>10</v>
      </c>
      <c r="P34" s="32">
        <f t="shared" si="19"/>
        <v>5.574</v>
      </c>
      <c r="Q34" s="33">
        <f t="shared" si="20"/>
        <v>60</v>
      </c>
      <c r="R34" s="31">
        <v>14</v>
      </c>
      <c r="S34" s="32">
        <f>C34*R34</f>
        <v>7.8036</v>
      </c>
      <c r="T34" s="35">
        <f>R34*D34:D34</f>
        <v>84</v>
      </c>
      <c r="U34" s="31">
        <v>20</v>
      </c>
      <c r="V34" s="32">
        <f>C34*U34</f>
        <v>11.148</v>
      </c>
      <c r="W34" s="35">
        <f>U34*D34</f>
        <v>120</v>
      </c>
    </row>
    <row r="35" spans="1:23" s="4" customFormat="1" ht="12" customHeight="1">
      <c r="A35" s="138" t="s">
        <v>48</v>
      </c>
      <c r="B35" s="71" t="s">
        <v>49</v>
      </c>
      <c r="C35" s="72">
        <f t="shared" si="13"/>
        <v>11.148</v>
      </c>
      <c r="D35" s="73">
        <v>120</v>
      </c>
      <c r="E35" s="74" t="s">
        <v>50</v>
      </c>
      <c r="F35" s="73">
        <v>1</v>
      </c>
      <c r="G35" s="75">
        <f t="shared" si="14"/>
        <v>11.148</v>
      </c>
      <c r="H35" s="74">
        <f>F35*D35</f>
        <v>120</v>
      </c>
      <c r="I35" s="76">
        <v>1</v>
      </c>
      <c r="J35" s="75">
        <f t="shared" si="15"/>
        <v>11.148</v>
      </c>
      <c r="K35" s="77">
        <f t="shared" si="16"/>
        <v>120</v>
      </c>
      <c r="L35" s="76">
        <v>1</v>
      </c>
      <c r="M35" s="75">
        <f t="shared" si="17"/>
        <v>11.148</v>
      </c>
      <c r="N35" s="77">
        <f t="shared" si="18"/>
        <v>120</v>
      </c>
      <c r="O35" s="76">
        <v>2</v>
      </c>
      <c r="P35" s="75">
        <f t="shared" si="19"/>
        <v>22.296</v>
      </c>
      <c r="Q35" s="77">
        <f t="shared" si="20"/>
        <v>240</v>
      </c>
      <c r="R35" s="76">
        <v>3</v>
      </c>
      <c r="S35" s="75">
        <f>R35*C35</f>
        <v>33.444</v>
      </c>
      <c r="T35" s="78">
        <f>R35*D35</f>
        <v>360</v>
      </c>
      <c r="U35" s="76">
        <v>4</v>
      </c>
      <c r="V35" s="75">
        <f>U35*C35</f>
        <v>44.592</v>
      </c>
      <c r="W35" s="78">
        <f>U35*D35</f>
        <v>480</v>
      </c>
    </row>
    <row r="36" spans="1:23" s="4" customFormat="1" ht="12" customHeight="1">
      <c r="A36" s="136"/>
      <c r="B36" s="36" t="s">
        <v>52</v>
      </c>
      <c r="C36" s="18">
        <f t="shared" si="13"/>
        <v>2.787</v>
      </c>
      <c r="D36" s="13">
        <v>30</v>
      </c>
      <c r="E36" s="14" t="s">
        <v>15</v>
      </c>
      <c r="F36" s="13">
        <v>1</v>
      </c>
      <c r="G36" s="23">
        <f t="shared" si="14"/>
        <v>2.787</v>
      </c>
      <c r="H36" s="14">
        <f t="shared" si="0"/>
        <v>30</v>
      </c>
      <c r="I36" s="13">
        <v>1</v>
      </c>
      <c r="J36" s="19">
        <f t="shared" si="15"/>
        <v>2.787</v>
      </c>
      <c r="K36" s="14">
        <f t="shared" si="16"/>
        <v>30</v>
      </c>
      <c r="L36" s="13">
        <v>2</v>
      </c>
      <c r="M36" s="19">
        <f t="shared" si="17"/>
        <v>5.574</v>
      </c>
      <c r="N36" s="14">
        <f t="shared" si="18"/>
        <v>60</v>
      </c>
      <c r="O36" s="13">
        <v>3</v>
      </c>
      <c r="P36" s="19">
        <f t="shared" si="19"/>
        <v>8.361</v>
      </c>
      <c r="Q36" s="14">
        <f t="shared" si="20"/>
        <v>90</v>
      </c>
      <c r="R36" s="13">
        <v>4</v>
      </c>
      <c r="S36" s="19">
        <f>R36*C36</f>
        <v>11.148</v>
      </c>
      <c r="T36" s="16">
        <f>R36*D36</f>
        <v>120</v>
      </c>
      <c r="U36" s="13">
        <v>5</v>
      </c>
      <c r="V36" s="19">
        <f>U36*C36</f>
        <v>13.934999999999999</v>
      </c>
      <c r="W36" s="16">
        <f>U36*D36</f>
        <v>150</v>
      </c>
    </row>
    <row r="37" spans="1:23" s="4" customFormat="1" ht="12" customHeight="1">
      <c r="A37" s="136"/>
      <c r="B37" s="36" t="s">
        <v>53</v>
      </c>
      <c r="C37" s="18">
        <f t="shared" si="13"/>
        <v>5.574</v>
      </c>
      <c r="D37" s="13">
        <v>60</v>
      </c>
      <c r="E37" s="14" t="s">
        <v>15</v>
      </c>
      <c r="F37" s="13">
        <v>1</v>
      </c>
      <c r="G37" s="23">
        <f t="shared" si="14"/>
        <v>5.574</v>
      </c>
      <c r="H37" s="14">
        <f t="shared" si="0"/>
        <v>60</v>
      </c>
      <c r="I37" s="13">
        <v>1</v>
      </c>
      <c r="J37" s="19">
        <f t="shared" si="15"/>
        <v>5.574</v>
      </c>
      <c r="K37" s="14">
        <f t="shared" si="16"/>
        <v>60</v>
      </c>
      <c r="L37" s="13">
        <v>2</v>
      </c>
      <c r="M37" s="19">
        <f t="shared" si="17"/>
        <v>11.148</v>
      </c>
      <c r="N37" s="14">
        <f t="shared" si="18"/>
        <v>120</v>
      </c>
      <c r="O37" s="13">
        <v>2</v>
      </c>
      <c r="P37" s="19">
        <f t="shared" si="19"/>
        <v>11.148</v>
      </c>
      <c r="Q37" s="14">
        <f t="shared" si="20"/>
        <v>120</v>
      </c>
      <c r="R37" s="13">
        <v>4</v>
      </c>
      <c r="S37" s="19">
        <f>R37*C37</f>
        <v>22.296</v>
      </c>
      <c r="T37" s="16">
        <f>R37*D37</f>
        <v>240</v>
      </c>
      <c r="U37" s="13">
        <v>5</v>
      </c>
      <c r="V37" s="19">
        <f>U37*C37</f>
        <v>27.869999999999997</v>
      </c>
      <c r="W37" s="16">
        <f>U37*D37</f>
        <v>300</v>
      </c>
    </row>
    <row r="38" spans="1:23" s="4" customFormat="1" ht="12" customHeight="1">
      <c r="A38" s="136"/>
      <c r="B38" s="36" t="s">
        <v>54</v>
      </c>
      <c r="C38" s="18"/>
      <c r="D38" s="13"/>
      <c r="E38" s="14"/>
      <c r="F38" s="13"/>
      <c r="G38" s="23"/>
      <c r="H38" s="14">
        <f>F38*D38</f>
        <v>0</v>
      </c>
      <c r="I38" s="13"/>
      <c r="J38" s="19"/>
      <c r="K38" s="14"/>
      <c r="L38" s="13"/>
      <c r="M38" s="19"/>
      <c r="N38" s="15"/>
      <c r="O38" s="13"/>
      <c r="P38" s="19"/>
      <c r="Q38" s="14"/>
      <c r="R38" s="13"/>
      <c r="S38" s="19"/>
      <c r="T38" s="16"/>
      <c r="U38" s="13"/>
      <c r="V38" s="19"/>
      <c r="W38" s="16"/>
    </row>
    <row r="39" spans="1:23" s="4" customFormat="1" ht="12" customHeight="1">
      <c r="A39" s="136"/>
      <c r="B39" s="37" t="s">
        <v>55</v>
      </c>
      <c r="C39" s="18">
        <f>$B$1*D39</f>
        <v>2.3225</v>
      </c>
      <c r="D39" s="13">
        <v>25</v>
      </c>
      <c r="E39" s="14" t="s">
        <v>56</v>
      </c>
      <c r="F39" s="13">
        <v>2</v>
      </c>
      <c r="G39" s="23">
        <f>C39*F39</f>
        <v>4.645</v>
      </c>
      <c r="H39" s="14">
        <f t="shared" si="0"/>
        <v>50</v>
      </c>
      <c r="I39" s="13">
        <v>4</v>
      </c>
      <c r="J39" s="19">
        <f>I39*C39</f>
        <v>9.29</v>
      </c>
      <c r="K39" s="14">
        <f>I39*D39</f>
        <v>100</v>
      </c>
      <c r="L39" s="13">
        <v>12</v>
      </c>
      <c r="M39" s="19">
        <f>L39*C39</f>
        <v>27.869999999999997</v>
      </c>
      <c r="N39" s="15">
        <f>L39*D39</f>
        <v>300</v>
      </c>
      <c r="O39" s="13">
        <v>16</v>
      </c>
      <c r="P39" s="19">
        <f>O39*C39</f>
        <v>37.16</v>
      </c>
      <c r="Q39" s="14">
        <f>O39*D39</f>
        <v>400</v>
      </c>
      <c r="R39" s="13">
        <v>22</v>
      </c>
      <c r="S39" s="19">
        <f>C39*R39</f>
        <v>51.095</v>
      </c>
      <c r="T39" s="16">
        <f>R39*D39</f>
        <v>550</v>
      </c>
      <c r="U39" s="13">
        <v>22</v>
      </c>
      <c r="V39" s="19">
        <f>C39*U39</f>
        <v>51.095</v>
      </c>
      <c r="W39" s="16">
        <f>U39*D39</f>
        <v>550</v>
      </c>
    </row>
    <row r="40" spans="1:23" s="4" customFormat="1" ht="12" customHeight="1">
      <c r="A40" s="136"/>
      <c r="B40" s="37" t="s">
        <v>57</v>
      </c>
      <c r="C40" s="18">
        <f>$B$1*D40</f>
        <v>1.3935</v>
      </c>
      <c r="D40" s="13">
        <v>15</v>
      </c>
      <c r="E40" s="14" t="s">
        <v>56</v>
      </c>
      <c r="F40" s="13">
        <v>2</v>
      </c>
      <c r="G40" s="23">
        <f>C40*F40</f>
        <v>2.787</v>
      </c>
      <c r="H40" s="14">
        <f t="shared" si="0"/>
        <v>30</v>
      </c>
      <c r="I40" s="13">
        <v>4</v>
      </c>
      <c r="J40" s="19">
        <f>I40*C40</f>
        <v>5.574</v>
      </c>
      <c r="K40" s="14">
        <f>I40*D40</f>
        <v>60</v>
      </c>
      <c r="L40" s="13">
        <v>12</v>
      </c>
      <c r="M40" s="19">
        <f>L40*C40</f>
        <v>16.722</v>
      </c>
      <c r="N40" s="15">
        <f>L40*D40</f>
        <v>180</v>
      </c>
      <c r="O40" s="13">
        <v>16</v>
      </c>
      <c r="P40" s="19">
        <f>O40*C40</f>
        <v>22.296</v>
      </c>
      <c r="Q40" s="14">
        <f>O40*D40</f>
        <v>240</v>
      </c>
      <c r="R40" s="13">
        <v>22</v>
      </c>
      <c r="S40" s="19">
        <f>C40*R40</f>
        <v>30.657</v>
      </c>
      <c r="T40" s="16">
        <f>R40*D40</f>
        <v>330</v>
      </c>
      <c r="U40" s="13">
        <v>22</v>
      </c>
      <c r="V40" s="19">
        <f>C40*U40</f>
        <v>30.657</v>
      </c>
      <c r="W40" s="16">
        <f>U40*D40</f>
        <v>330</v>
      </c>
    </row>
    <row r="41" spans="1:23" s="4" customFormat="1" ht="12" customHeight="1">
      <c r="A41" s="137"/>
      <c r="B41" s="38" t="s">
        <v>58</v>
      </c>
      <c r="C41" s="39">
        <f>$B$1*D41</f>
        <v>3.7159999999999997</v>
      </c>
      <c r="D41" s="40">
        <v>40</v>
      </c>
      <c r="E41" s="41" t="s">
        <v>59</v>
      </c>
      <c r="F41" s="40">
        <v>1</v>
      </c>
      <c r="G41" s="23">
        <f>C41*F41</f>
        <v>3.7159999999999997</v>
      </c>
      <c r="H41" s="14">
        <f t="shared" si="0"/>
        <v>40</v>
      </c>
      <c r="I41" s="40">
        <v>1</v>
      </c>
      <c r="J41" s="42">
        <f>I41*C41</f>
        <v>3.7159999999999997</v>
      </c>
      <c r="K41" s="41">
        <f>I41*D41</f>
        <v>40</v>
      </c>
      <c r="L41" s="40">
        <v>1</v>
      </c>
      <c r="M41" s="42">
        <f>L41*C41</f>
        <v>3.7159999999999997</v>
      </c>
      <c r="N41" s="43">
        <f>L41*D41</f>
        <v>40</v>
      </c>
      <c r="O41" s="40">
        <v>1</v>
      </c>
      <c r="P41" s="42">
        <f>O41*C41</f>
        <v>3.7159999999999997</v>
      </c>
      <c r="Q41" s="41">
        <f>O41*D41</f>
        <v>40</v>
      </c>
      <c r="R41" s="40">
        <v>1</v>
      </c>
      <c r="S41" s="42">
        <f>C41*R41</f>
        <v>3.7159999999999997</v>
      </c>
      <c r="T41" s="16">
        <f>R41*D41</f>
        <v>40</v>
      </c>
      <c r="U41" s="40">
        <v>1</v>
      </c>
      <c r="V41" s="42">
        <f>C41*U41</f>
        <v>3.7159999999999997</v>
      </c>
      <c r="W41" s="16">
        <f>U41*D41</f>
        <v>40</v>
      </c>
    </row>
    <row r="42" spans="1:23" s="4" customFormat="1" ht="12" customHeight="1">
      <c r="A42" s="6"/>
      <c r="B42" s="44"/>
      <c r="C42" s="45"/>
      <c r="D42" s="45"/>
      <c r="E42" s="46" t="s">
        <v>87</v>
      </c>
      <c r="F42" s="80"/>
      <c r="G42" s="66">
        <f>SUM(G3:G41)</f>
        <v>327.7552</v>
      </c>
      <c r="H42" s="48">
        <f>SUM(H4:H41)</f>
        <v>3528</v>
      </c>
      <c r="I42" s="47"/>
      <c r="J42" s="66">
        <f>SUM(J3:J41)</f>
        <v>430.68440000000015</v>
      </c>
      <c r="K42" s="48">
        <f>SUM(K3:K41)</f>
        <v>4636</v>
      </c>
      <c r="L42" s="47"/>
      <c r="M42" s="66">
        <f>SUM(M3:M41)</f>
        <v>713.5649000000001</v>
      </c>
      <c r="N42" s="48">
        <f>SUM(N3:N41)</f>
        <v>7681</v>
      </c>
      <c r="O42" s="47"/>
      <c r="P42" s="66">
        <f>SUM(P3:P41)</f>
        <v>974.2423000000002</v>
      </c>
      <c r="Q42" s="48">
        <f>SUM(Q3:Q41)</f>
        <v>10487</v>
      </c>
      <c r="R42" s="47"/>
      <c r="S42" s="66">
        <f>SUM(S3:S41)</f>
        <v>1351.1375999999998</v>
      </c>
      <c r="T42" s="48">
        <f>SUM(T3:T41)</f>
        <v>14544</v>
      </c>
      <c r="U42" s="47"/>
      <c r="V42" s="66">
        <f>SUM(V3:V41)</f>
        <v>2162.8049</v>
      </c>
      <c r="W42" s="48">
        <f>SUM(W3:W41)</f>
        <v>23281</v>
      </c>
    </row>
    <row r="43" spans="1:23" s="4" customFormat="1" ht="12" customHeight="1">
      <c r="A43" s="6"/>
      <c r="B43" s="49"/>
      <c r="C43" s="50"/>
      <c r="D43" s="51"/>
      <c r="E43" s="10" t="s">
        <v>60</v>
      </c>
      <c r="F43" s="116">
        <v>0.15</v>
      </c>
      <c r="G43" s="67">
        <f>G42*F43</f>
        <v>49.16328</v>
      </c>
      <c r="H43" s="48">
        <f>H42*F43</f>
        <v>529.1999999999999</v>
      </c>
      <c r="I43" s="116">
        <v>0.15</v>
      </c>
      <c r="J43" s="67">
        <f>J42*I43</f>
        <v>64.60266000000001</v>
      </c>
      <c r="K43" s="48">
        <f>K42*I43</f>
        <v>695.4</v>
      </c>
      <c r="L43" s="116">
        <v>0.15</v>
      </c>
      <c r="M43" s="67">
        <f>M42*L43</f>
        <v>107.03473500000001</v>
      </c>
      <c r="N43" s="48">
        <f>N42*L43</f>
        <v>1152.1499999999999</v>
      </c>
      <c r="O43" s="116">
        <v>0.15</v>
      </c>
      <c r="P43" s="67">
        <f>P42*O43</f>
        <v>146.13634500000003</v>
      </c>
      <c r="Q43" s="48">
        <f>Q42*O43</f>
        <v>1573.05</v>
      </c>
      <c r="R43" s="116">
        <v>0.15</v>
      </c>
      <c r="S43" s="67">
        <f>S42*R43</f>
        <v>202.67063999999996</v>
      </c>
      <c r="T43" s="48">
        <f>T42*R43</f>
        <v>2181.6</v>
      </c>
      <c r="U43" s="116">
        <v>0.15</v>
      </c>
      <c r="V43" s="67">
        <f>V42*U43</f>
        <v>324.420735</v>
      </c>
      <c r="W43" s="48">
        <f>W42*U43</f>
        <v>3492.15</v>
      </c>
    </row>
    <row r="44" spans="1:23" s="4" customFormat="1" ht="12" customHeight="1">
      <c r="A44" s="6"/>
      <c r="B44" s="52"/>
      <c r="C44" s="53"/>
      <c r="D44" s="53"/>
      <c r="E44" s="7" t="s">
        <v>88</v>
      </c>
      <c r="F44" s="81"/>
      <c r="G44" s="68">
        <f>SUM(G42:G43)</f>
        <v>376.91848</v>
      </c>
      <c r="H44" s="48">
        <f>SUM(H42:H43)</f>
        <v>4057.2</v>
      </c>
      <c r="I44" s="47"/>
      <c r="J44" s="68">
        <f>SUM(J42:J43)</f>
        <v>495.28706000000017</v>
      </c>
      <c r="K44" s="48">
        <f>SUM(K42:K43)</f>
        <v>5331.4</v>
      </c>
      <c r="L44" s="47"/>
      <c r="M44" s="68">
        <f>SUM(M42:M43)</f>
        <v>820.599635</v>
      </c>
      <c r="N44" s="48">
        <f>SUM(N42:N43)</f>
        <v>8833.15</v>
      </c>
      <c r="O44" s="47"/>
      <c r="P44" s="68">
        <f>SUM(P42:P43)</f>
        <v>1120.3786450000002</v>
      </c>
      <c r="Q44" s="48">
        <f>SUM(Q42:Q43)</f>
        <v>12060.05</v>
      </c>
      <c r="R44" s="47"/>
      <c r="S44" s="68">
        <f>SUM(S42:S43)</f>
        <v>1553.8082399999998</v>
      </c>
      <c r="T44" s="48">
        <f>SUM(T42:T43)</f>
        <v>16725.6</v>
      </c>
      <c r="U44" s="47"/>
      <c r="V44" s="68">
        <f>SUM(V42:V43)</f>
        <v>2487.2256350000002</v>
      </c>
      <c r="W44" s="48">
        <f>SUM(W42:W43)</f>
        <v>26773.15</v>
      </c>
    </row>
    <row r="45" spans="1:23" s="4" customFormat="1" ht="12" customHeight="1">
      <c r="A45" s="136" t="s">
        <v>61</v>
      </c>
      <c r="B45" s="36" t="s">
        <v>62</v>
      </c>
      <c r="C45" s="18">
        <f>$B$1*D45</f>
        <v>41.805</v>
      </c>
      <c r="D45" s="13">
        <v>450</v>
      </c>
      <c r="E45" s="14" t="s">
        <v>63</v>
      </c>
      <c r="F45" s="13">
        <v>3</v>
      </c>
      <c r="G45" s="69">
        <f>F45*C45</f>
        <v>125.41499999999999</v>
      </c>
      <c r="H45" s="54">
        <f>F45*D45</f>
        <v>1350</v>
      </c>
      <c r="I45" s="22">
        <v>3</v>
      </c>
      <c r="J45" s="69">
        <f>I45*C45</f>
        <v>125.41499999999999</v>
      </c>
      <c r="K45" s="54">
        <f>I45*D45</f>
        <v>1350</v>
      </c>
      <c r="L45" s="22">
        <v>5</v>
      </c>
      <c r="M45" s="69">
        <f>L45*C45</f>
        <v>209.025</v>
      </c>
      <c r="N45" s="54">
        <f>L45*D45</f>
        <v>2250</v>
      </c>
      <c r="O45" s="22">
        <v>6</v>
      </c>
      <c r="P45" s="69">
        <f>O45*C45</f>
        <v>250.82999999999998</v>
      </c>
      <c r="Q45" s="54">
        <f>O45*D45</f>
        <v>2700</v>
      </c>
      <c r="R45" s="22">
        <v>11</v>
      </c>
      <c r="S45" s="69">
        <f>C45*R45</f>
        <v>459.855</v>
      </c>
      <c r="T45" s="16">
        <f>R45*D45</f>
        <v>4950</v>
      </c>
      <c r="U45" s="22">
        <v>11</v>
      </c>
      <c r="V45" s="69">
        <f>C45*U45</f>
        <v>459.855</v>
      </c>
      <c r="W45" s="16">
        <f>U45*D45</f>
        <v>4950</v>
      </c>
    </row>
    <row r="46" spans="1:23" s="4" customFormat="1" ht="12" customHeight="1">
      <c r="A46" s="136"/>
      <c r="B46" s="36" t="s">
        <v>64</v>
      </c>
      <c r="C46" s="18">
        <f>$B$1*D46</f>
        <v>55.739999999999995</v>
      </c>
      <c r="D46" s="13">
        <v>600</v>
      </c>
      <c r="E46" s="14" t="s">
        <v>63</v>
      </c>
      <c r="F46" s="13">
        <v>1</v>
      </c>
      <c r="G46" s="69">
        <f>F46*C46</f>
        <v>55.739999999999995</v>
      </c>
      <c r="H46" s="14">
        <f>F46*D46</f>
        <v>600</v>
      </c>
      <c r="I46" s="13">
        <v>1</v>
      </c>
      <c r="J46" s="69">
        <f>I46*C46</f>
        <v>55.739999999999995</v>
      </c>
      <c r="K46" s="14">
        <f>I46*D46</f>
        <v>600</v>
      </c>
      <c r="L46" s="13">
        <v>1</v>
      </c>
      <c r="M46" s="69">
        <f>L46*C46</f>
        <v>55.739999999999995</v>
      </c>
      <c r="N46" s="16">
        <f>L46*D46</f>
        <v>600</v>
      </c>
      <c r="O46" s="13">
        <v>2</v>
      </c>
      <c r="P46" s="69">
        <f>O46*C46</f>
        <v>111.47999999999999</v>
      </c>
      <c r="Q46" s="16">
        <f>O46*D46</f>
        <v>1200</v>
      </c>
      <c r="R46" s="13">
        <v>3</v>
      </c>
      <c r="S46" s="69">
        <f>C46*R46</f>
        <v>167.21999999999997</v>
      </c>
      <c r="T46" s="16">
        <f>R46*D46</f>
        <v>1800</v>
      </c>
      <c r="U46" s="13">
        <v>3</v>
      </c>
      <c r="V46" s="69">
        <f>C46*U46</f>
        <v>167.21999999999997</v>
      </c>
      <c r="W46" s="16">
        <f>U46*D46</f>
        <v>1800</v>
      </c>
    </row>
    <row r="47" spans="1:23" s="4" customFormat="1" ht="12" customHeight="1">
      <c r="A47" s="136"/>
      <c r="B47" s="36" t="s">
        <v>65</v>
      </c>
      <c r="C47" s="18"/>
      <c r="D47" s="13"/>
      <c r="E47" s="14"/>
      <c r="F47" s="13"/>
      <c r="G47" s="69"/>
      <c r="H47" s="14"/>
      <c r="I47" s="13"/>
      <c r="J47" s="69"/>
      <c r="K47" s="14"/>
      <c r="L47" s="13"/>
      <c r="M47" s="69"/>
      <c r="N47" s="16"/>
      <c r="O47" s="13"/>
      <c r="P47" s="69"/>
      <c r="Q47" s="14"/>
      <c r="R47" s="13"/>
      <c r="S47" s="69"/>
      <c r="T47" s="16"/>
      <c r="U47" s="13"/>
      <c r="V47" s="69"/>
      <c r="W47" s="16"/>
    </row>
    <row r="48" spans="1:23" s="4" customFormat="1" ht="12" customHeight="1">
      <c r="A48" s="136"/>
      <c r="B48" s="37" t="s">
        <v>66</v>
      </c>
      <c r="C48" s="18">
        <f>$B$1*D48</f>
        <v>41.805</v>
      </c>
      <c r="D48" s="13">
        <v>450</v>
      </c>
      <c r="E48" s="14" t="s">
        <v>63</v>
      </c>
      <c r="F48" s="13">
        <v>45</v>
      </c>
      <c r="G48" s="69">
        <f>F48*C48</f>
        <v>1881.225</v>
      </c>
      <c r="H48" s="16">
        <f>F48*D48</f>
        <v>20250</v>
      </c>
      <c r="I48" s="13">
        <v>45</v>
      </c>
      <c r="J48" s="69">
        <f>I48*C48</f>
        <v>1881.225</v>
      </c>
      <c r="K48" s="16">
        <f>I48*D48</f>
        <v>20250</v>
      </c>
      <c r="L48" s="13">
        <v>70</v>
      </c>
      <c r="M48" s="69">
        <f>L48*C48</f>
        <v>2926.35</v>
      </c>
      <c r="N48" s="16">
        <f>L48*D48</f>
        <v>31500</v>
      </c>
      <c r="O48" s="13">
        <v>98</v>
      </c>
      <c r="P48" s="69">
        <f>O48*C48</f>
        <v>4096.89</v>
      </c>
      <c r="Q48" s="16">
        <f>O48*D48</f>
        <v>44100</v>
      </c>
      <c r="R48" s="13">
        <v>132</v>
      </c>
      <c r="S48" s="69">
        <f>C48*R48</f>
        <v>5518.26</v>
      </c>
      <c r="T48" s="16">
        <f>R48*D48</f>
        <v>59400</v>
      </c>
      <c r="U48" s="13">
        <v>132</v>
      </c>
      <c r="V48" s="69">
        <f>C48*U48</f>
        <v>5518.26</v>
      </c>
      <c r="W48" s="16">
        <f>U48*D48</f>
        <v>59400</v>
      </c>
    </row>
    <row r="49" spans="1:23" s="4" customFormat="1" ht="12" customHeight="1">
      <c r="A49" s="136"/>
      <c r="B49" s="37" t="s">
        <v>67</v>
      </c>
      <c r="C49" s="18">
        <f>$B$1*D49</f>
        <v>41.805</v>
      </c>
      <c r="D49" s="13">
        <v>450</v>
      </c>
      <c r="E49" s="14" t="s">
        <v>63</v>
      </c>
      <c r="F49" s="13">
        <v>45</v>
      </c>
      <c r="G49" s="69">
        <f>F49*C49</f>
        <v>1881.225</v>
      </c>
      <c r="H49" s="16">
        <f>F49*D49</f>
        <v>20250</v>
      </c>
      <c r="I49" s="13">
        <v>45</v>
      </c>
      <c r="J49" s="69">
        <f>I49*C49</f>
        <v>1881.225</v>
      </c>
      <c r="K49" s="16">
        <f>I49*D49</f>
        <v>20250</v>
      </c>
      <c r="L49" s="13">
        <v>70</v>
      </c>
      <c r="M49" s="69">
        <f>L49*C49</f>
        <v>2926.35</v>
      </c>
      <c r="N49" s="16">
        <f>L49*D49</f>
        <v>31500</v>
      </c>
      <c r="O49" s="13">
        <v>98</v>
      </c>
      <c r="P49" s="69">
        <f>O49*C49</f>
        <v>4096.89</v>
      </c>
      <c r="Q49" s="16">
        <f>O49*D49</f>
        <v>44100</v>
      </c>
      <c r="R49" s="13">
        <v>132</v>
      </c>
      <c r="S49" s="69">
        <f>C49*R49</f>
        <v>5518.26</v>
      </c>
      <c r="T49" s="16">
        <f>R49*D49</f>
        <v>59400</v>
      </c>
      <c r="U49" s="13">
        <v>132</v>
      </c>
      <c r="V49" s="69">
        <f>C49*U49</f>
        <v>5518.26</v>
      </c>
      <c r="W49" s="16">
        <f>U49*D49</f>
        <v>59400</v>
      </c>
    </row>
    <row r="50" spans="1:23" s="4" customFormat="1" ht="12" customHeight="1">
      <c r="A50" s="136"/>
      <c r="B50" s="118" t="s">
        <v>97</v>
      </c>
      <c r="C50" s="119">
        <f>$B$1*D50</f>
        <v>5.574</v>
      </c>
      <c r="D50" s="120">
        <v>60</v>
      </c>
      <c r="E50" s="41" t="s">
        <v>98</v>
      </c>
      <c r="F50" s="40">
        <v>1</v>
      </c>
      <c r="G50" s="69">
        <f>F50*C50</f>
        <v>5.574</v>
      </c>
      <c r="H50" s="16">
        <f>F50*D50</f>
        <v>60</v>
      </c>
      <c r="I50" s="40">
        <v>1</v>
      </c>
      <c r="J50" s="69">
        <f>I50*C50</f>
        <v>5.574</v>
      </c>
      <c r="K50" s="16">
        <f>I50*D50</f>
        <v>60</v>
      </c>
      <c r="L50" s="40">
        <v>2</v>
      </c>
      <c r="M50" s="69">
        <f>L50*C50</f>
        <v>11.148</v>
      </c>
      <c r="N50" s="16">
        <f>L50*D50</f>
        <v>120</v>
      </c>
      <c r="O50" s="40">
        <v>3</v>
      </c>
      <c r="P50" s="69">
        <f>O50*C50</f>
        <v>16.722</v>
      </c>
      <c r="Q50" s="16">
        <f>O50*D50</f>
        <v>180</v>
      </c>
      <c r="R50" s="40">
        <v>3</v>
      </c>
      <c r="S50" s="69">
        <f>C50*R50</f>
        <v>16.722</v>
      </c>
      <c r="T50" s="16">
        <f>R50*D50</f>
        <v>180</v>
      </c>
      <c r="U50" s="40">
        <v>4</v>
      </c>
      <c r="V50" s="117">
        <f>C50*U50</f>
        <v>22.296</v>
      </c>
      <c r="W50" s="16">
        <f>U50*D50</f>
        <v>240</v>
      </c>
    </row>
    <row r="51" spans="1:23" s="4" customFormat="1" ht="12" customHeight="1">
      <c r="A51" s="137"/>
      <c r="B51" s="55" t="s">
        <v>68</v>
      </c>
      <c r="C51" s="28">
        <f>$B$1*D51</f>
        <v>18.58</v>
      </c>
      <c r="D51" s="29">
        <v>200</v>
      </c>
      <c r="E51" s="30" t="s">
        <v>69</v>
      </c>
      <c r="F51" s="29">
        <v>1</v>
      </c>
      <c r="G51" s="70">
        <f>F51*C51</f>
        <v>18.58</v>
      </c>
      <c r="H51" s="30">
        <f>F51*D51</f>
        <v>200</v>
      </c>
      <c r="I51" s="29">
        <v>1</v>
      </c>
      <c r="J51" s="70">
        <f>I51*C51</f>
        <v>18.58</v>
      </c>
      <c r="K51" s="30">
        <f>I51*D51</f>
        <v>200</v>
      </c>
      <c r="L51" s="29">
        <v>1</v>
      </c>
      <c r="M51" s="70">
        <f>L51*C51</f>
        <v>18.58</v>
      </c>
      <c r="N51" s="35">
        <f>L51*D51</f>
        <v>200</v>
      </c>
      <c r="O51" s="29">
        <v>1</v>
      </c>
      <c r="P51" s="70">
        <f>O51*C51</f>
        <v>18.58</v>
      </c>
      <c r="Q51" s="30">
        <f>O51*D51</f>
        <v>200</v>
      </c>
      <c r="R51" s="29">
        <v>1</v>
      </c>
      <c r="S51" s="70">
        <f>C51*R51</f>
        <v>18.58</v>
      </c>
      <c r="T51" s="16">
        <f>R51*D51</f>
        <v>200</v>
      </c>
      <c r="U51" s="29">
        <v>1</v>
      </c>
      <c r="V51" s="70">
        <f>C51*U51</f>
        <v>18.58</v>
      </c>
      <c r="W51" s="16">
        <f>U51*D51</f>
        <v>200</v>
      </c>
    </row>
    <row r="52" spans="1:23" s="4" customFormat="1" ht="12" customHeight="1">
      <c r="A52" s="6"/>
      <c r="B52" s="49"/>
      <c r="C52" s="56"/>
      <c r="D52" s="56"/>
      <c r="E52" s="10" t="s">
        <v>70</v>
      </c>
      <c r="F52" s="82"/>
      <c r="G52" s="67">
        <f>SUM(G45:G51)</f>
        <v>3967.759</v>
      </c>
      <c r="H52" s="48">
        <f>SUM(H45:H51)</f>
        <v>42710</v>
      </c>
      <c r="I52" s="47"/>
      <c r="J52" s="67">
        <f>SUM(J45:J51)</f>
        <v>3967.759</v>
      </c>
      <c r="K52" s="48">
        <f>SUM(K45:K51)</f>
        <v>42710</v>
      </c>
      <c r="L52" s="47"/>
      <c r="M52" s="67">
        <f>SUM(M45:M51)</f>
        <v>6147.193</v>
      </c>
      <c r="N52" s="48">
        <f>SUM(N45:N51)</f>
        <v>66170</v>
      </c>
      <c r="O52" s="47"/>
      <c r="P52" s="67">
        <f>SUM(P45:P51)</f>
        <v>8591.392</v>
      </c>
      <c r="Q52" s="48">
        <f>SUM(Q45:Q51)</f>
        <v>92480</v>
      </c>
      <c r="R52" s="47"/>
      <c r="S52" s="67">
        <f>SUM(S45:S51)</f>
        <v>11698.897</v>
      </c>
      <c r="T52" s="48">
        <f>SUM(T45:T51)</f>
        <v>125930</v>
      </c>
      <c r="U52" s="47"/>
      <c r="V52" s="67">
        <f>SUM(V45:V51)</f>
        <v>11704.471000000001</v>
      </c>
      <c r="W52" s="48">
        <f>SUM(W45:W51)</f>
        <v>125990</v>
      </c>
    </row>
    <row r="53" spans="1:23" s="9" customFormat="1" ht="12" customHeight="1">
      <c r="A53" s="6"/>
      <c r="B53" s="49"/>
      <c r="C53" s="56"/>
      <c r="D53" s="56"/>
      <c r="E53" s="10" t="s">
        <v>71</v>
      </c>
      <c r="F53" s="82"/>
      <c r="G53" s="67">
        <f>G52+G44</f>
        <v>4344.67748</v>
      </c>
      <c r="H53" s="48">
        <f>H52+H44</f>
        <v>46767.2</v>
      </c>
      <c r="I53" s="47"/>
      <c r="J53" s="67">
        <f>J52+J44</f>
        <v>4463.046060000001</v>
      </c>
      <c r="K53" s="48">
        <f>K52+K44</f>
        <v>48041.4</v>
      </c>
      <c r="L53" s="47"/>
      <c r="M53" s="67">
        <f>M52+M44</f>
        <v>6967.792635</v>
      </c>
      <c r="N53" s="48">
        <f>N52+N44</f>
        <v>75003.15</v>
      </c>
      <c r="O53" s="47"/>
      <c r="P53" s="67">
        <f>P52+P44</f>
        <v>9711.770645</v>
      </c>
      <c r="Q53" s="48">
        <f>Q52+Q44</f>
        <v>104540.05</v>
      </c>
      <c r="R53" s="47"/>
      <c r="S53" s="67">
        <f>S52+S44</f>
        <v>13252.705240000001</v>
      </c>
      <c r="T53" s="48">
        <f>T52+T44</f>
        <v>142655.6</v>
      </c>
      <c r="U53" s="47"/>
      <c r="V53" s="67">
        <f>V52+V44</f>
        <v>14191.696635000002</v>
      </c>
      <c r="W53" s="48">
        <f>W52+W44</f>
        <v>152763.15</v>
      </c>
    </row>
    <row r="54" spans="3:23" s="11" customFormat="1" ht="12.75" customHeight="1">
      <c r="C54" s="57"/>
      <c r="D54" s="57"/>
      <c r="E54" s="58"/>
      <c r="F54" s="58"/>
      <c r="G54" s="58"/>
      <c r="H54" s="58"/>
      <c r="I54" s="57"/>
      <c r="J54" s="59"/>
      <c r="K54" s="60"/>
      <c r="L54" s="57"/>
      <c r="M54" s="59"/>
      <c r="N54" s="60"/>
      <c r="O54" s="57"/>
      <c r="P54" s="59"/>
      <c r="Q54" s="60"/>
      <c r="R54" s="57"/>
      <c r="S54" s="59"/>
      <c r="T54" s="60"/>
      <c r="U54" s="57"/>
      <c r="V54" s="59"/>
      <c r="W54" s="60"/>
    </row>
    <row r="55" spans="1:23" s="11" customFormat="1" ht="15.75" customHeight="1">
      <c r="A55" s="135" t="s">
        <v>100</v>
      </c>
      <c r="B55" s="135"/>
      <c r="C55" s="135"/>
      <c r="D55" s="135"/>
      <c r="E55" s="135"/>
      <c r="F55" s="58"/>
      <c r="G55" s="58"/>
      <c r="H55" s="58"/>
      <c r="I55" s="57"/>
      <c r="J55" s="59"/>
      <c r="K55" s="60"/>
      <c r="L55" s="57"/>
      <c r="M55" s="59"/>
      <c r="N55" s="60"/>
      <c r="O55" s="57"/>
      <c r="P55" s="59"/>
      <c r="Q55" s="60"/>
      <c r="R55" s="57"/>
      <c r="S55" s="59"/>
      <c r="T55" s="60"/>
      <c r="U55" s="57"/>
      <c r="V55" s="59"/>
      <c r="W55" s="60"/>
    </row>
    <row r="56" spans="1:23" ht="15" customHeight="1">
      <c r="A56" s="2"/>
      <c r="B56" s="8">
        <v>0.0929</v>
      </c>
      <c r="C56" s="129" t="s">
        <v>0</v>
      </c>
      <c r="D56" s="130"/>
      <c r="E56" s="131"/>
      <c r="F56" s="129" t="s">
        <v>92</v>
      </c>
      <c r="G56" s="130"/>
      <c r="H56" s="131"/>
      <c r="I56" s="129" t="s">
        <v>1</v>
      </c>
      <c r="J56" s="130"/>
      <c r="K56" s="131"/>
      <c r="L56" s="132" t="s">
        <v>2</v>
      </c>
      <c r="M56" s="133"/>
      <c r="N56" s="134"/>
      <c r="O56" s="129" t="s">
        <v>3</v>
      </c>
      <c r="P56" s="130"/>
      <c r="Q56" s="131"/>
      <c r="R56" s="129" t="s">
        <v>96</v>
      </c>
      <c r="S56" s="130"/>
      <c r="T56" s="131"/>
      <c r="U56" s="129" t="s">
        <v>93</v>
      </c>
      <c r="V56" s="130"/>
      <c r="W56" s="131"/>
    </row>
    <row r="57" spans="1:23" s="65" customFormat="1" ht="15" customHeight="1" thickBot="1">
      <c r="A57" s="61" t="s">
        <v>4</v>
      </c>
      <c r="B57" s="62"/>
      <c r="C57" s="63" t="s">
        <v>80</v>
      </c>
      <c r="D57" s="64" t="s">
        <v>81</v>
      </c>
      <c r="E57" s="64" t="s">
        <v>5</v>
      </c>
      <c r="F57" s="64" t="s">
        <v>6</v>
      </c>
      <c r="G57" s="64" t="s">
        <v>80</v>
      </c>
      <c r="H57" s="64" t="s">
        <v>81</v>
      </c>
      <c r="I57" s="64" t="s">
        <v>6</v>
      </c>
      <c r="J57" s="63" t="s">
        <v>80</v>
      </c>
      <c r="K57" s="63" t="s">
        <v>81</v>
      </c>
      <c r="L57" s="64" t="s">
        <v>6</v>
      </c>
      <c r="M57" s="63" t="s">
        <v>80</v>
      </c>
      <c r="N57" s="63" t="s">
        <v>81</v>
      </c>
      <c r="O57" s="64" t="s">
        <v>6</v>
      </c>
      <c r="P57" s="63" t="s">
        <v>80</v>
      </c>
      <c r="Q57" s="63" t="s">
        <v>81</v>
      </c>
      <c r="R57" s="64" t="s">
        <v>6</v>
      </c>
      <c r="S57" s="63" t="s">
        <v>80</v>
      </c>
      <c r="T57" s="63" t="s">
        <v>81</v>
      </c>
      <c r="U57" s="64" t="s">
        <v>6</v>
      </c>
      <c r="V57" s="63" t="s">
        <v>80</v>
      </c>
      <c r="W57" s="63" t="s">
        <v>81</v>
      </c>
    </row>
    <row r="58" spans="1:23" s="4" customFormat="1" ht="12" customHeight="1">
      <c r="A58" s="136" t="s">
        <v>99</v>
      </c>
      <c r="B58" s="83" t="s">
        <v>75</v>
      </c>
      <c r="C58" s="84">
        <f aca="true" t="shared" si="21" ref="C58:C66">$B$1*D58</f>
        <v>0.46449999999999997</v>
      </c>
      <c r="D58" s="85">
        <v>5</v>
      </c>
      <c r="E58" s="86" t="s">
        <v>76</v>
      </c>
      <c r="F58" s="85">
        <v>22</v>
      </c>
      <c r="G58" s="103">
        <f>F58*C58</f>
        <v>10.219</v>
      </c>
      <c r="H58" s="86">
        <f>F58*D58</f>
        <v>110</v>
      </c>
      <c r="I58" s="87">
        <v>22</v>
      </c>
      <c r="J58" s="88">
        <f aca="true" t="shared" si="22" ref="J58:J66">I58*C58</f>
        <v>10.219</v>
      </c>
      <c r="K58" s="89">
        <f aca="true" t="shared" si="23" ref="K58:K66">I58*D58</f>
        <v>110</v>
      </c>
      <c r="L58" s="87">
        <v>35</v>
      </c>
      <c r="M58" s="88">
        <f aca="true" t="shared" si="24" ref="M58:M66">L58*C58</f>
        <v>16.2575</v>
      </c>
      <c r="N58" s="90">
        <f aca="true" t="shared" si="25" ref="N58:N66">L58*D58</f>
        <v>175</v>
      </c>
      <c r="O58" s="87">
        <v>50</v>
      </c>
      <c r="P58" s="88">
        <f aca="true" t="shared" si="26" ref="P58:P66">O58*C58</f>
        <v>23.224999999999998</v>
      </c>
      <c r="Q58" s="90">
        <f aca="true" t="shared" si="27" ref="Q58:Q66">O58*D58</f>
        <v>250</v>
      </c>
      <c r="R58" s="87">
        <v>66</v>
      </c>
      <c r="S58" s="88">
        <f>C58*R58</f>
        <v>30.656999999999996</v>
      </c>
      <c r="T58" s="91">
        <f>R58*D58</f>
        <v>330</v>
      </c>
      <c r="U58" s="87">
        <v>66</v>
      </c>
      <c r="V58" s="88">
        <f>C58*U58</f>
        <v>30.656999999999996</v>
      </c>
      <c r="W58" s="91">
        <f aca="true" t="shared" si="28" ref="W58:W66">U58*D58</f>
        <v>330</v>
      </c>
    </row>
    <row r="59" spans="1:23" s="4" customFormat="1" ht="12" customHeight="1">
      <c r="A59" s="136"/>
      <c r="B59" s="92" t="s">
        <v>51</v>
      </c>
      <c r="C59" s="93">
        <f t="shared" si="21"/>
        <v>2.2296</v>
      </c>
      <c r="D59" s="94">
        <v>24</v>
      </c>
      <c r="E59" s="95" t="s">
        <v>20</v>
      </c>
      <c r="F59" s="94">
        <v>1</v>
      </c>
      <c r="G59" s="103">
        <f aca="true" t="shared" si="29" ref="G59:G68">F59*C59</f>
        <v>2.2296</v>
      </c>
      <c r="H59" s="86">
        <f aca="true" t="shared" si="30" ref="H59:H68">F59*D59</f>
        <v>24</v>
      </c>
      <c r="I59" s="96">
        <v>1</v>
      </c>
      <c r="J59" s="97">
        <f t="shared" si="22"/>
        <v>2.2296</v>
      </c>
      <c r="K59" s="98">
        <f t="shared" si="23"/>
        <v>24</v>
      </c>
      <c r="L59" s="96">
        <v>1</v>
      </c>
      <c r="M59" s="97">
        <f t="shared" si="24"/>
        <v>2.2296</v>
      </c>
      <c r="N59" s="98">
        <f t="shared" si="25"/>
        <v>24</v>
      </c>
      <c r="O59" s="96">
        <v>1</v>
      </c>
      <c r="P59" s="97">
        <f t="shared" si="26"/>
        <v>2.2296</v>
      </c>
      <c r="Q59" s="98">
        <f t="shared" si="27"/>
        <v>24</v>
      </c>
      <c r="R59" s="96">
        <v>1</v>
      </c>
      <c r="S59" s="97">
        <f>R59*C59</f>
        <v>2.2296</v>
      </c>
      <c r="T59" s="99">
        <f aca="true" t="shared" si="31" ref="T59:T66">R59*D59</f>
        <v>24</v>
      </c>
      <c r="U59" s="96">
        <v>1</v>
      </c>
      <c r="V59" s="97">
        <f>U59*C59</f>
        <v>2.2296</v>
      </c>
      <c r="W59" s="99">
        <f t="shared" si="28"/>
        <v>24</v>
      </c>
    </row>
    <row r="60" spans="1:23" s="11" customFormat="1" ht="12" customHeight="1">
      <c r="A60" s="136"/>
      <c r="B60" s="92" t="s">
        <v>73</v>
      </c>
      <c r="C60" s="93"/>
      <c r="D60" s="94"/>
      <c r="E60" s="95"/>
      <c r="F60" s="94"/>
      <c r="G60" s="103"/>
      <c r="H60" s="86"/>
      <c r="I60" s="94"/>
      <c r="J60" s="100"/>
      <c r="K60" s="95"/>
      <c r="L60" s="94"/>
      <c r="M60" s="101"/>
      <c r="N60" s="102"/>
      <c r="O60" s="94"/>
      <c r="P60" s="101"/>
      <c r="Q60" s="102"/>
      <c r="R60" s="94"/>
      <c r="S60" s="100"/>
      <c r="T60" s="122"/>
      <c r="U60" s="94"/>
      <c r="V60" s="100"/>
      <c r="W60" s="122"/>
    </row>
    <row r="61" spans="1:23" s="4" customFormat="1" ht="12" customHeight="1">
      <c r="A61" s="136"/>
      <c r="B61" s="121" t="s">
        <v>103</v>
      </c>
      <c r="C61" s="93">
        <f>$B$1*D61</f>
        <v>2.3225</v>
      </c>
      <c r="D61" s="94">
        <v>25</v>
      </c>
      <c r="E61" s="95" t="s">
        <v>20</v>
      </c>
      <c r="F61" s="94">
        <v>4</v>
      </c>
      <c r="G61" s="103">
        <f>F61*C61</f>
        <v>9.29</v>
      </c>
      <c r="H61" s="86">
        <f>F61*D61</f>
        <v>100</v>
      </c>
      <c r="I61" s="94">
        <v>10</v>
      </c>
      <c r="J61" s="100">
        <f>I61*C61</f>
        <v>23.224999999999998</v>
      </c>
      <c r="K61" s="95">
        <f>I61*D61</f>
        <v>250</v>
      </c>
      <c r="L61" s="94">
        <v>14</v>
      </c>
      <c r="M61" s="101">
        <f>L61*C61</f>
        <v>32.515</v>
      </c>
      <c r="N61" s="102">
        <f>L61*D61</f>
        <v>350</v>
      </c>
      <c r="O61" s="94">
        <v>20</v>
      </c>
      <c r="P61" s="101">
        <f>O61*C61</f>
        <v>46.449999999999996</v>
      </c>
      <c r="Q61" s="102">
        <f>O61*D61</f>
        <v>500</v>
      </c>
      <c r="R61" s="94">
        <v>24</v>
      </c>
      <c r="S61" s="100">
        <f aca="true" t="shared" si="32" ref="S61:S66">C61*R61</f>
        <v>55.739999999999995</v>
      </c>
      <c r="T61" s="122">
        <f>R61*D61</f>
        <v>600</v>
      </c>
      <c r="U61" s="94">
        <v>24</v>
      </c>
      <c r="V61" s="100">
        <f aca="true" t="shared" si="33" ref="V61:V66">C61*U61</f>
        <v>55.739999999999995</v>
      </c>
      <c r="W61" s="122">
        <f>U61*D61</f>
        <v>600</v>
      </c>
    </row>
    <row r="62" spans="1:23" s="4" customFormat="1" ht="12" customHeight="1">
      <c r="A62" s="136"/>
      <c r="B62" s="121" t="s">
        <v>104</v>
      </c>
      <c r="C62" s="93">
        <f>$B$1*D62</f>
        <v>2.3225</v>
      </c>
      <c r="D62" s="94">
        <v>25</v>
      </c>
      <c r="E62" s="95" t="s">
        <v>20</v>
      </c>
      <c r="F62" s="94">
        <v>6</v>
      </c>
      <c r="G62" s="103">
        <f>F62*C62</f>
        <v>13.934999999999999</v>
      </c>
      <c r="H62" s="86">
        <f>F62*D62</f>
        <v>150</v>
      </c>
      <c r="I62" s="94">
        <v>15</v>
      </c>
      <c r="J62" s="100">
        <f>I62*C62</f>
        <v>34.8375</v>
      </c>
      <c r="K62" s="95">
        <f>I62*D62</f>
        <v>375</v>
      </c>
      <c r="L62" s="94">
        <v>21</v>
      </c>
      <c r="M62" s="101">
        <f>L62*C62</f>
        <v>48.772499999999994</v>
      </c>
      <c r="N62" s="102">
        <f>L62*D62</f>
        <v>525</v>
      </c>
      <c r="O62" s="94">
        <v>30</v>
      </c>
      <c r="P62" s="101">
        <f>O62*C62</f>
        <v>69.675</v>
      </c>
      <c r="Q62" s="102">
        <f>O62*D62</f>
        <v>750</v>
      </c>
      <c r="R62" s="94">
        <v>36</v>
      </c>
      <c r="S62" s="100">
        <f t="shared" si="32"/>
        <v>83.60999999999999</v>
      </c>
      <c r="T62" s="122">
        <f>R62*D62</f>
        <v>900</v>
      </c>
      <c r="U62" s="94">
        <v>36</v>
      </c>
      <c r="V62" s="100">
        <f t="shared" si="33"/>
        <v>83.60999999999999</v>
      </c>
      <c r="W62" s="122">
        <f>U62*D62</f>
        <v>900</v>
      </c>
    </row>
    <row r="63" spans="1:23" s="4" customFormat="1" ht="12" customHeight="1">
      <c r="A63" s="136"/>
      <c r="B63" s="92" t="s">
        <v>74</v>
      </c>
      <c r="C63" s="93">
        <f t="shared" si="21"/>
        <v>23.224999999999998</v>
      </c>
      <c r="D63" s="94">
        <v>250</v>
      </c>
      <c r="E63" s="95" t="s">
        <v>89</v>
      </c>
      <c r="F63" s="94">
        <v>1</v>
      </c>
      <c r="G63" s="103">
        <f t="shared" si="29"/>
        <v>23.224999999999998</v>
      </c>
      <c r="H63" s="86">
        <f t="shared" si="30"/>
        <v>250</v>
      </c>
      <c r="I63" s="94">
        <v>1</v>
      </c>
      <c r="J63" s="100">
        <f t="shared" si="22"/>
        <v>23.224999999999998</v>
      </c>
      <c r="K63" s="95">
        <f t="shared" si="23"/>
        <v>250</v>
      </c>
      <c r="L63" s="94">
        <v>1</v>
      </c>
      <c r="M63" s="101">
        <f t="shared" si="24"/>
        <v>23.224999999999998</v>
      </c>
      <c r="N63" s="102">
        <f t="shared" si="25"/>
        <v>250</v>
      </c>
      <c r="O63" s="94">
        <v>1</v>
      </c>
      <c r="P63" s="101">
        <f t="shared" si="26"/>
        <v>23.224999999999998</v>
      </c>
      <c r="Q63" s="102">
        <f t="shared" si="27"/>
        <v>250</v>
      </c>
      <c r="R63" s="94">
        <v>2</v>
      </c>
      <c r="S63" s="100">
        <f t="shared" si="32"/>
        <v>46.449999999999996</v>
      </c>
      <c r="T63" s="99">
        <f t="shared" si="31"/>
        <v>500</v>
      </c>
      <c r="U63" s="94">
        <v>2</v>
      </c>
      <c r="V63" s="100">
        <f t="shared" si="33"/>
        <v>46.449999999999996</v>
      </c>
      <c r="W63" s="99">
        <f t="shared" si="28"/>
        <v>500</v>
      </c>
    </row>
    <row r="64" spans="1:23" s="4" customFormat="1" ht="12" customHeight="1">
      <c r="A64" s="136"/>
      <c r="B64" s="83" t="s">
        <v>72</v>
      </c>
      <c r="C64" s="84">
        <f t="shared" si="21"/>
        <v>4.180499999999999</v>
      </c>
      <c r="D64" s="85">
        <v>45</v>
      </c>
      <c r="E64" s="86" t="s">
        <v>90</v>
      </c>
      <c r="F64" s="85">
        <v>4</v>
      </c>
      <c r="G64" s="103">
        <f t="shared" si="29"/>
        <v>16.721999999999998</v>
      </c>
      <c r="H64" s="86">
        <f t="shared" si="30"/>
        <v>180</v>
      </c>
      <c r="I64" s="85">
        <v>4</v>
      </c>
      <c r="J64" s="103">
        <f t="shared" si="22"/>
        <v>16.721999999999998</v>
      </c>
      <c r="K64" s="86">
        <f t="shared" si="23"/>
        <v>180</v>
      </c>
      <c r="L64" s="85">
        <v>6</v>
      </c>
      <c r="M64" s="104">
        <f t="shared" si="24"/>
        <v>25.083</v>
      </c>
      <c r="N64" s="105">
        <f t="shared" si="25"/>
        <v>270</v>
      </c>
      <c r="O64" s="85">
        <v>8</v>
      </c>
      <c r="P64" s="104">
        <f t="shared" si="26"/>
        <v>33.443999999999996</v>
      </c>
      <c r="Q64" s="105">
        <f t="shared" si="27"/>
        <v>360</v>
      </c>
      <c r="R64" s="85">
        <v>12</v>
      </c>
      <c r="S64" s="103">
        <f t="shared" si="32"/>
        <v>50.166</v>
      </c>
      <c r="T64" s="91">
        <f t="shared" si="31"/>
        <v>540</v>
      </c>
      <c r="U64" s="85">
        <v>12</v>
      </c>
      <c r="V64" s="103">
        <f t="shared" si="33"/>
        <v>50.166</v>
      </c>
      <c r="W64" s="91">
        <f t="shared" si="28"/>
        <v>540</v>
      </c>
    </row>
    <row r="65" spans="1:23" s="4" customFormat="1" ht="12" customHeight="1">
      <c r="A65" s="136"/>
      <c r="B65" s="92" t="s">
        <v>77</v>
      </c>
      <c r="C65" s="93">
        <f t="shared" si="21"/>
        <v>1.3935</v>
      </c>
      <c r="D65" s="94">
        <v>15</v>
      </c>
      <c r="E65" s="95" t="s">
        <v>25</v>
      </c>
      <c r="F65" s="94">
        <v>4</v>
      </c>
      <c r="G65" s="103">
        <f t="shared" si="29"/>
        <v>5.574</v>
      </c>
      <c r="H65" s="86">
        <f t="shared" si="30"/>
        <v>60</v>
      </c>
      <c r="I65" s="96">
        <v>4</v>
      </c>
      <c r="J65" s="97">
        <f t="shared" si="22"/>
        <v>5.574</v>
      </c>
      <c r="K65" s="98">
        <f t="shared" si="23"/>
        <v>60</v>
      </c>
      <c r="L65" s="96">
        <v>6</v>
      </c>
      <c r="M65" s="97">
        <f t="shared" si="24"/>
        <v>8.361</v>
      </c>
      <c r="N65" s="106">
        <f t="shared" si="25"/>
        <v>90</v>
      </c>
      <c r="O65" s="96">
        <v>8</v>
      </c>
      <c r="P65" s="97">
        <f t="shared" si="26"/>
        <v>11.148</v>
      </c>
      <c r="Q65" s="98">
        <f t="shared" si="27"/>
        <v>120</v>
      </c>
      <c r="R65" s="96">
        <v>10</v>
      </c>
      <c r="S65" s="97">
        <f t="shared" si="32"/>
        <v>13.934999999999999</v>
      </c>
      <c r="T65" s="99">
        <f t="shared" si="31"/>
        <v>150</v>
      </c>
      <c r="U65" s="96">
        <v>10</v>
      </c>
      <c r="V65" s="97">
        <f t="shared" si="33"/>
        <v>13.934999999999999</v>
      </c>
      <c r="W65" s="99">
        <f t="shared" si="28"/>
        <v>150</v>
      </c>
    </row>
    <row r="66" spans="1:23" s="4" customFormat="1" ht="12" customHeight="1">
      <c r="A66" s="136"/>
      <c r="B66" s="107" t="s">
        <v>78</v>
      </c>
      <c r="C66" s="93">
        <f t="shared" si="21"/>
        <v>7.4319999999999995</v>
      </c>
      <c r="D66" s="94">
        <v>80</v>
      </c>
      <c r="E66" s="95" t="s">
        <v>79</v>
      </c>
      <c r="F66" s="94">
        <v>1</v>
      </c>
      <c r="G66" s="103">
        <f t="shared" si="29"/>
        <v>7.4319999999999995</v>
      </c>
      <c r="H66" s="86">
        <f t="shared" si="30"/>
        <v>80</v>
      </c>
      <c r="I66" s="96">
        <v>1</v>
      </c>
      <c r="J66" s="97">
        <f t="shared" si="22"/>
        <v>7.4319999999999995</v>
      </c>
      <c r="K66" s="98">
        <f t="shared" si="23"/>
        <v>80</v>
      </c>
      <c r="L66" s="96">
        <v>1</v>
      </c>
      <c r="M66" s="97">
        <f t="shared" si="24"/>
        <v>7.4319999999999995</v>
      </c>
      <c r="N66" s="106">
        <f t="shared" si="25"/>
        <v>80</v>
      </c>
      <c r="O66" s="96">
        <v>2</v>
      </c>
      <c r="P66" s="97">
        <f t="shared" si="26"/>
        <v>14.863999999999999</v>
      </c>
      <c r="Q66" s="98">
        <f t="shared" si="27"/>
        <v>160</v>
      </c>
      <c r="R66" s="96">
        <v>3</v>
      </c>
      <c r="S66" s="97">
        <f t="shared" si="32"/>
        <v>22.296</v>
      </c>
      <c r="T66" s="99">
        <f t="shared" si="31"/>
        <v>240</v>
      </c>
      <c r="U66" s="96">
        <v>3</v>
      </c>
      <c r="V66" s="97">
        <f t="shared" si="33"/>
        <v>22.296</v>
      </c>
      <c r="W66" s="99">
        <f t="shared" si="28"/>
        <v>240</v>
      </c>
    </row>
    <row r="67" spans="1:23" s="4" customFormat="1" ht="12" customHeight="1">
      <c r="A67" s="136"/>
      <c r="B67" s="126"/>
      <c r="C67" s="127"/>
      <c r="D67" s="127"/>
      <c r="E67" s="127"/>
      <c r="F67" s="127"/>
      <c r="G67" s="127"/>
      <c r="H67" s="128"/>
      <c r="I67" s="123"/>
      <c r="J67" s="124"/>
      <c r="K67" s="125"/>
      <c r="L67" s="123"/>
      <c r="M67" s="124"/>
      <c r="N67" s="125"/>
      <c r="O67" s="123"/>
      <c r="P67" s="124"/>
      <c r="Q67" s="125"/>
      <c r="R67" s="123"/>
      <c r="S67" s="124"/>
      <c r="T67" s="125"/>
      <c r="U67" s="123"/>
      <c r="V67" s="124"/>
      <c r="W67" s="125"/>
    </row>
    <row r="68" spans="1:23" s="9" customFormat="1" ht="12" customHeight="1">
      <c r="A68" s="137"/>
      <c r="B68" s="115" t="s">
        <v>95</v>
      </c>
      <c r="C68" s="108">
        <f>$B$1*D68</f>
        <v>2.787</v>
      </c>
      <c r="D68" s="109">
        <v>30</v>
      </c>
      <c r="E68" s="110" t="s">
        <v>25</v>
      </c>
      <c r="F68" s="109">
        <v>25</v>
      </c>
      <c r="G68" s="111">
        <f t="shared" si="29"/>
        <v>69.675</v>
      </c>
      <c r="H68" s="110">
        <f t="shared" si="30"/>
        <v>750</v>
      </c>
      <c r="I68" s="109">
        <v>50</v>
      </c>
      <c r="J68" s="111">
        <f>I68*C68</f>
        <v>139.35</v>
      </c>
      <c r="K68" s="112">
        <f>I68*D68</f>
        <v>1500</v>
      </c>
      <c r="L68" s="109">
        <v>75</v>
      </c>
      <c r="M68" s="111">
        <f>L68*C68</f>
        <v>209.025</v>
      </c>
      <c r="N68" s="112">
        <f>L68*D68</f>
        <v>2250</v>
      </c>
      <c r="O68" s="109">
        <v>100</v>
      </c>
      <c r="P68" s="111">
        <f>O68*C68</f>
        <v>278.7</v>
      </c>
      <c r="Q68" s="112">
        <f>O68*D68</f>
        <v>3000</v>
      </c>
      <c r="R68" s="109">
        <v>200</v>
      </c>
      <c r="S68" s="113">
        <f>C68*R68</f>
        <v>557.4</v>
      </c>
      <c r="T68" s="114">
        <f>R68*D68</f>
        <v>6000</v>
      </c>
      <c r="U68" s="109">
        <v>200</v>
      </c>
      <c r="V68" s="113">
        <f>C68*U68</f>
        <v>557.4</v>
      </c>
      <c r="W68" s="114">
        <f>U68*D68</f>
        <v>6000</v>
      </c>
    </row>
  </sheetData>
  <mergeCells count="25">
    <mergeCell ref="A58:A68"/>
    <mergeCell ref="C56:E56"/>
    <mergeCell ref="L56:N56"/>
    <mergeCell ref="A55:E55"/>
    <mergeCell ref="A3:A34"/>
    <mergeCell ref="A35:A41"/>
    <mergeCell ref="A45:A51"/>
    <mergeCell ref="C1:E1"/>
    <mergeCell ref="I1:K1"/>
    <mergeCell ref="L1:N1"/>
    <mergeCell ref="O1:Q1"/>
    <mergeCell ref="U1:W1"/>
    <mergeCell ref="U56:W56"/>
    <mergeCell ref="F1:H1"/>
    <mergeCell ref="I56:K56"/>
    <mergeCell ref="F56:H56"/>
    <mergeCell ref="R56:T56"/>
    <mergeCell ref="R1:T1"/>
    <mergeCell ref="O56:Q56"/>
    <mergeCell ref="R67:T67"/>
    <mergeCell ref="U67:W67"/>
    <mergeCell ref="B67:H67"/>
    <mergeCell ref="I67:K67"/>
    <mergeCell ref="L67:N67"/>
    <mergeCell ref="O67:Q67"/>
  </mergeCells>
  <printOptions horizontalCentered="1"/>
  <pageMargins left="1" right="0.8" top="1" bottom="1" header="0.5" footer="0.5"/>
  <pageSetup horizontalDpi="600" verticalDpi="600" orientation="portrait" r:id="rId1"/>
  <headerFooter alignWithMargins="0">
    <oddHeader>&amp;C&amp;"Arial,Bold"&amp;12Military Recreation Center - Space Programs</oddHeader>
    <oddFooter>&amp;L&amp;"Arial,Bold"&amp;11Tables 2-2 through 2-12&amp;R&amp;"Arial,Bold"&amp;11UFC 4-740-XX</oddFooter>
  </headerFooter>
  <rowBreaks count="1" manualBreakCount="1">
    <brk id="53" max="22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DMJMHN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Perry</dc:creator>
  <cp:keywords/>
  <dc:description/>
  <cp:lastModifiedBy>Eric Mion</cp:lastModifiedBy>
  <cp:lastPrinted>2003-07-25T19:58:05Z</cp:lastPrinted>
  <dcterms:created xsi:type="dcterms:W3CDTF">2002-08-26T01:58:30Z</dcterms:created>
  <dcterms:modified xsi:type="dcterms:W3CDTF">2003-07-25T19:58:33Z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895308970</vt:i4>
  </property>
  <property fmtid="{D5CDD505-2E9C-101B-9397-08002B2CF9AE}" pid="3" name="_EmailSubject">
    <vt:lpwstr>SSMC Space Tables w/ changes</vt:lpwstr>
  </property>
  <property fmtid="{D5CDD505-2E9C-101B-9397-08002B2CF9AE}" pid="4" name="_AuthorEmail">
    <vt:lpwstr>Bob.Perry@dmjmhn.com</vt:lpwstr>
  </property>
  <property fmtid="{D5CDD505-2E9C-101B-9397-08002B2CF9AE}" pid="5" name="_AuthorEmailDisplayName">
    <vt:lpwstr>Perry, Bob</vt:lpwstr>
  </property>
  <property fmtid="{D5CDD505-2E9C-101B-9397-08002B2CF9AE}" pid="6" name="_ReviewingToolsShownOnce">
    <vt:lpwstr/>
  </property>
</Properties>
</file>