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10" windowWidth="13950" windowHeight="11760" activeTab="12"/>
  </bookViews>
  <sheets>
    <sheet name="STANDARD" sheetId="8" r:id="rId1"/>
    <sheet name="BASE LEGAL &amp; TC" sheetId="9" r:id="rId2"/>
    <sheet name="MAJCOM-NAF" sheetId="10" r:id="rId3"/>
    <sheet name="AFLOA HQ COMMAND SUITE" sheetId="11" r:id="rId4"/>
    <sheet name="ADC" sheetId="12" r:id="rId5"/>
    <sheet name="SVC" sheetId="15" r:id="rId6"/>
    <sheet name="OAC" sheetId="16" r:id="rId7"/>
    <sheet name="JAG School" sheetId="18" state="hidden" r:id="rId8"/>
    <sheet name="JAS" sheetId="22" r:id="rId9"/>
    <sheet name="JAH-Appellate" sheetId="23" r:id="rId10"/>
    <sheet name="Other FOAs" sheetId="21" r:id="rId11"/>
    <sheet name="JAT Circuits" sheetId="24" r:id="rId12"/>
    <sheet name="FSCs" sheetId="25" r:id="rId13"/>
    <sheet name="AFLOA Standard" sheetId="27" r:id="rId14"/>
    <sheet name="AFJAGS School" sheetId="28" r:id="rId15"/>
  </sheets>
  <definedNames>
    <definedName name="_xlnm.Print_Area" localSheetId="14">'AFJAGS School'!$A$1:$P$68</definedName>
    <definedName name="_xlnm.Print_Area" localSheetId="3">'AFLOA HQ COMMAND SUITE'!$A$1:$P$62</definedName>
    <definedName name="_xlnm.Print_Area" localSheetId="13">'AFLOA Standard'!$A$1:$P$64</definedName>
    <definedName name="_xlnm.Print_Area" localSheetId="1">'BASE LEGAL &amp; TC'!$A$2:$P$160</definedName>
    <definedName name="_xlnm.Print_Area" localSheetId="7">'JAG School'!$A$1:$P$82</definedName>
    <definedName name="_xlnm.Print_Area" localSheetId="2">'MAJCOM-NAF'!$A$1:$P$146</definedName>
    <definedName name="_xlnm.Print_Area" localSheetId="0">STANDARD!$A$1:$P$114</definedName>
  </definedNames>
  <calcPr calcId="145621"/>
</workbook>
</file>

<file path=xl/calcChain.xml><?xml version="1.0" encoding="utf-8"?>
<calcChain xmlns="http://schemas.openxmlformats.org/spreadsheetml/2006/main">
  <c r="L17" i="22" l="1"/>
  <c r="M17" i="22" s="1"/>
  <c r="L63" i="28" l="1"/>
  <c r="L50" i="28"/>
  <c r="M50" i="28" s="1"/>
  <c r="L49" i="28"/>
  <c r="M49" i="28" s="1"/>
  <c r="L48" i="28"/>
  <c r="M48" i="28" s="1"/>
  <c r="L47" i="28"/>
  <c r="M47" i="28" s="1"/>
  <c r="L46" i="28"/>
  <c r="M46" i="28" s="1"/>
  <c r="L45" i="28"/>
  <c r="M45" i="28" s="1"/>
  <c r="L44" i="28"/>
  <c r="M44" i="28" s="1"/>
  <c r="L43" i="28"/>
  <c r="M43" i="28" s="1"/>
  <c r="L42" i="28"/>
  <c r="M41" i="28"/>
  <c r="M38" i="28"/>
  <c r="L38" i="28"/>
  <c r="L37" i="28"/>
  <c r="M37" i="28" s="1"/>
  <c r="L36" i="28"/>
  <c r="M36" i="28" s="1"/>
  <c r="L33" i="28"/>
  <c r="M33" i="28" s="1"/>
  <c r="L32" i="28"/>
  <c r="M32" i="28" s="1"/>
  <c r="M31" i="28"/>
  <c r="L31" i="28"/>
  <c r="M30" i="28"/>
  <c r="L30" i="28"/>
  <c r="M27" i="28"/>
  <c r="L27" i="28"/>
  <c r="L26" i="28"/>
  <c r="M26" i="28" s="1"/>
  <c r="L25" i="28"/>
  <c r="M25" i="28" s="1"/>
  <c r="L22" i="28"/>
  <c r="M22" i="28" s="1"/>
  <c r="M21" i="28"/>
  <c r="L21" i="28"/>
  <c r="M20" i="28"/>
  <c r="L20" i="28"/>
  <c r="L19" i="28"/>
  <c r="M19" i="28" s="1"/>
  <c r="M16" i="28"/>
  <c r="L16" i="28"/>
  <c r="M15" i="28"/>
  <c r="L15" i="28"/>
  <c r="L14" i="28"/>
  <c r="M14" i="28" s="1"/>
  <c r="M11" i="28"/>
  <c r="L11" i="28"/>
  <c r="M10" i="28"/>
  <c r="L10" i="28"/>
  <c r="M9" i="28"/>
  <c r="L9" i="28"/>
  <c r="M8" i="28"/>
  <c r="L8" i="28"/>
  <c r="L55" i="28" l="1"/>
  <c r="L56" i="28" s="1"/>
  <c r="L57" i="28" s="1"/>
  <c r="M42" i="28"/>
  <c r="M55" i="28" s="1"/>
  <c r="L53" i="21"/>
  <c r="M56" i="28" l="1"/>
  <c r="M57" i="28" s="1"/>
  <c r="L48" i="18"/>
  <c r="M48" i="18" s="1"/>
  <c r="M41" i="18"/>
  <c r="L49" i="18"/>
  <c r="M49" i="18" s="1"/>
  <c r="L50" i="18"/>
  <c r="M50" i="18" s="1"/>
  <c r="L47" i="18"/>
  <c r="M47" i="18" s="1"/>
  <c r="L54" i="12" l="1"/>
  <c r="L56" i="12" s="1"/>
  <c r="L53" i="12"/>
  <c r="L44" i="12"/>
  <c r="M44" i="12" s="1"/>
  <c r="L42" i="12"/>
  <c r="M42" i="12" s="1"/>
  <c r="L41" i="12"/>
  <c r="M41" i="12" s="1"/>
  <c r="M38" i="12"/>
  <c r="L38" i="12"/>
  <c r="L37" i="12"/>
  <c r="M37" i="12" s="1"/>
  <c r="L36" i="12"/>
  <c r="M36" i="12" s="1"/>
  <c r="L33" i="12"/>
  <c r="M33" i="12" s="1"/>
  <c r="L32" i="12"/>
  <c r="M32" i="12" s="1"/>
  <c r="L31" i="12"/>
  <c r="M31" i="12" s="1"/>
  <c r="L30" i="12"/>
  <c r="M30" i="12" s="1"/>
  <c r="L27" i="12"/>
  <c r="M27" i="12" s="1"/>
  <c r="L26" i="12"/>
  <c r="M26" i="12" s="1"/>
  <c r="L25" i="12"/>
  <c r="M25" i="12" s="1"/>
  <c r="L22" i="12"/>
  <c r="M22" i="12" s="1"/>
  <c r="L21" i="12"/>
  <c r="M21" i="12" s="1"/>
  <c r="L20" i="12"/>
  <c r="M20" i="12" s="1"/>
  <c r="L19" i="12"/>
  <c r="M19" i="12" s="1"/>
  <c r="L16" i="12"/>
  <c r="M16" i="12" s="1"/>
  <c r="L15" i="12"/>
  <c r="M15" i="12" s="1"/>
  <c r="L14" i="12"/>
  <c r="M14" i="12" s="1"/>
  <c r="L11" i="12"/>
  <c r="M11" i="12" s="1"/>
  <c r="M10" i="12"/>
  <c r="L10" i="12"/>
  <c r="L9" i="12"/>
  <c r="M9" i="12" s="1"/>
  <c r="L8" i="12"/>
  <c r="M8" i="12" s="1"/>
  <c r="M47" i="12" l="1"/>
  <c r="L47" i="12"/>
  <c r="M48" i="12" l="1"/>
  <c r="M49" i="12" s="1"/>
  <c r="L48" i="12"/>
  <c r="L49" i="12" s="1"/>
  <c r="L47" i="27"/>
  <c r="M47" i="27" s="1"/>
  <c r="L46" i="27"/>
  <c r="M46" i="27" s="1"/>
  <c r="L45" i="27"/>
  <c r="M45" i="27" s="1"/>
  <c r="L45" i="25"/>
  <c r="M45" i="25" s="1"/>
  <c r="L44" i="25"/>
  <c r="M44" i="25" s="1"/>
  <c r="L43" i="25"/>
  <c r="M43" i="25" s="1"/>
  <c r="L53" i="15"/>
  <c r="L53" i="16"/>
  <c r="L47" i="11" l="1"/>
  <c r="M47" i="11" s="1"/>
  <c r="L46" i="11"/>
  <c r="M46" i="11" s="1"/>
  <c r="L45" i="11"/>
  <c r="M45" i="11" s="1"/>
  <c r="M44" i="11"/>
  <c r="L41" i="11"/>
  <c r="M41" i="11" s="1"/>
  <c r="L40" i="11"/>
  <c r="M40" i="11" s="1"/>
  <c r="L39" i="11"/>
  <c r="M39" i="11" s="1"/>
  <c r="L36" i="11"/>
  <c r="M36" i="11" s="1"/>
  <c r="L35" i="11"/>
  <c r="M35" i="11" s="1"/>
  <c r="L34" i="11"/>
  <c r="M34" i="11" s="1"/>
  <c r="L33" i="11"/>
  <c r="M33" i="11" s="1"/>
  <c r="L30" i="11"/>
  <c r="M30" i="11" s="1"/>
  <c r="L29" i="11"/>
  <c r="M29" i="11" s="1"/>
  <c r="L28" i="11"/>
  <c r="M28" i="11" s="1"/>
  <c r="L25" i="11"/>
  <c r="M25" i="11" s="1"/>
  <c r="L24" i="11"/>
  <c r="M24" i="11" s="1"/>
  <c r="L23" i="11"/>
  <c r="M23" i="11" s="1"/>
  <c r="L22" i="11"/>
  <c r="M22" i="11" s="1"/>
  <c r="L18" i="11"/>
  <c r="M18" i="11" s="1"/>
  <c r="L17" i="11"/>
  <c r="M17" i="11" s="1"/>
  <c r="L16" i="11"/>
  <c r="M16" i="11" s="1"/>
  <c r="L15" i="11"/>
  <c r="M15" i="11" s="1"/>
  <c r="L11" i="11"/>
  <c r="M11" i="11" s="1"/>
  <c r="L12" i="11"/>
  <c r="M12" i="11" s="1"/>
  <c r="L10" i="11"/>
  <c r="M10" i="11" s="1"/>
  <c r="L9" i="11"/>
  <c r="M9" i="11" s="1"/>
  <c r="L8" i="11"/>
  <c r="L49" i="11" l="1"/>
  <c r="L50" i="11" s="1"/>
  <c r="L51" i="11" s="1"/>
  <c r="M8" i="11"/>
  <c r="M49" i="11" s="1"/>
  <c r="L45" i="22"/>
  <c r="M45" i="22" s="1"/>
  <c r="M50" i="11" l="1"/>
  <c r="M51" i="11" s="1"/>
  <c r="L9" i="10" l="1"/>
  <c r="M48" i="23" l="1"/>
  <c r="L41" i="23"/>
  <c r="M41" i="23" s="1"/>
  <c r="M47" i="23"/>
  <c r="M130" i="9" l="1"/>
  <c r="M131" i="9"/>
  <c r="L112" i="10" l="1"/>
  <c r="L104" i="10"/>
  <c r="M104" i="10" s="1"/>
  <c r="L103" i="10"/>
  <c r="M103" i="10" s="1"/>
  <c r="L102" i="10"/>
  <c r="M102" i="10" s="1"/>
  <c r="L101" i="10"/>
  <c r="M101" i="10" s="1"/>
  <c r="L98" i="10"/>
  <c r="M98" i="10" s="1"/>
  <c r="L97" i="10"/>
  <c r="M97" i="10" s="1"/>
  <c r="L96" i="10"/>
  <c r="M96" i="10" s="1"/>
  <c r="L93" i="10"/>
  <c r="M93" i="10" s="1"/>
  <c r="L92" i="10"/>
  <c r="M92" i="10" s="1"/>
  <c r="L91" i="10"/>
  <c r="M91" i="10" s="1"/>
  <c r="L90" i="10"/>
  <c r="M90" i="10" s="1"/>
  <c r="L87" i="10"/>
  <c r="M87" i="10" s="1"/>
  <c r="L86" i="10"/>
  <c r="M86" i="10" s="1"/>
  <c r="L85" i="10"/>
  <c r="M85" i="10" s="1"/>
  <c r="L82" i="10"/>
  <c r="M82" i="10" s="1"/>
  <c r="L81" i="10"/>
  <c r="M81" i="10" s="1"/>
  <c r="L80" i="10"/>
  <c r="M80" i="10" s="1"/>
  <c r="L79" i="10"/>
  <c r="M79" i="10" s="1"/>
  <c r="L76" i="10"/>
  <c r="M76" i="10" s="1"/>
  <c r="L75" i="10"/>
  <c r="M75" i="10" s="1"/>
  <c r="L74" i="10"/>
  <c r="M74" i="10" s="1"/>
  <c r="L71" i="10"/>
  <c r="M71" i="10" s="1"/>
  <c r="L70" i="10"/>
  <c r="M70" i="10" s="1"/>
  <c r="L69" i="10"/>
  <c r="M69" i="10" s="1"/>
  <c r="L68" i="10"/>
  <c r="M68" i="10" s="1"/>
  <c r="L116" i="10" l="1"/>
  <c r="M106" i="10"/>
  <c r="L106" i="10"/>
  <c r="L52" i="24"/>
  <c r="L52" i="21"/>
  <c r="L57" i="23"/>
  <c r="L54" i="22"/>
  <c r="L53" i="22"/>
  <c r="L54" i="16"/>
  <c r="L52" i="16"/>
  <c r="L56" i="16" s="1"/>
  <c r="L52" i="15"/>
  <c r="L53" i="10"/>
  <c r="L52" i="10"/>
  <c r="L141" i="9"/>
  <c r="M141" i="9" s="1"/>
  <c r="L154" i="9"/>
  <c r="L80" i="9"/>
  <c r="L78" i="9"/>
  <c r="L107" i="9"/>
  <c r="M107" i="9" s="1"/>
  <c r="L108" i="9"/>
  <c r="M108" i="9" s="1"/>
  <c r="L109" i="9"/>
  <c r="L112" i="9"/>
  <c r="L115" i="9"/>
  <c r="M115" i="9" s="1"/>
  <c r="L116" i="9"/>
  <c r="L117" i="9"/>
  <c r="M117" i="9" s="1"/>
  <c r="L118" i="9"/>
  <c r="M118" i="9" s="1"/>
  <c r="L119" i="9"/>
  <c r="M119" i="9"/>
  <c r="L120" i="9"/>
  <c r="M120" i="9" s="1"/>
  <c r="L121" i="9"/>
  <c r="M121" i="9" s="1"/>
  <c r="L63" i="18" l="1"/>
  <c r="L55" i="15"/>
  <c r="L107" i="10"/>
  <c r="L108" i="10" s="1"/>
  <c r="M107" i="10"/>
  <c r="M108" i="10" s="1"/>
  <c r="L56" i="22"/>
  <c r="L55" i="10"/>
  <c r="L82" i="9"/>
  <c r="L83" i="8"/>
  <c r="M83" i="8" s="1"/>
  <c r="L82" i="8"/>
  <c r="M82" i="8" s="1"/>
  <c r="L81" i="8"/>
  <c r="M81" i="8" s="1"/>
  <c r="L80" i="8"/>
  <c r="M80" i="8" s="1"/>
  <c r="L79" i="8"/>
  <c r="M79" i="8" s="1"/>
  <c r="L78" i="8"/>
  <c r="M78" i="8" s="1"/>
  <c r="L77" i="8"/>
  <c r="M77" i="8" s="1"/>
  <c r="L76" i="8"/>
  <c r="M76" i="8" s="1"/>
  <c r="L75" i="8"/>
  <c r="M75" i="8" s="1"/>
  <c r="L74" i="8"/>
  <c r="M74" i="8" s="1"/>
  <c r="L73" i="8"/>
  <c r="M73" i="8" s="1"/>
  <c r="L72" i="8"/>
  <c r="M72" i="8" s="1"/>
  <c r="L44" i="24" l="1"/>
  <c r="M44" i="24" s="1"/>
  <c r="L43" i="24"/>
  <c r="M43" i="24" s="1"/>
  <c r="L42" i="24"/>
  <c r="M42" i="24" s="1"/>
  <c r="M41" i="24"/>
  <c r="L38" i="24"/>
  <c r="M38" i="24" s="1"/>
  <c r="L33" i="24"/>
  <c r="M33" i="24" s="1"/>
  <c r="L32" i="24"/>
  <c r="M32" i="24" s="1"/>
  <c r="L27" i="24"/>
  <c r="M27" i="24" s="1"/>
  <c r="L26" i="24"/>
  <c r="M26" i="24" s="1"/>
  <c r="L25" i="24"/>
  <c r="M25" i="24" s="1"/>
  <c r="L22" i="24"/>
  <c r="M22" i="24" s="1"/>
  <c r="L21" i="24"/>
  <c r="M21" i="24" s="1"/>
  <c r="L20" i="24"/>
  <c r="M20" i="24" s="1"/>
  <c r="L19" i="24"/>
  <c r="M19" i="24" s="1"/>
  <c r="L16" i="24"/>
  <c r="M16" i="24" s="1"/>
  <c r="L11" i="24"/>
  <c r="M11" i="24" s="1"/>
  <c r="L8" i="24"/>
  <c r="M8" i="24" s="1"/>
  <c r="L49" i="23" l="1"/>
  <c r="M49" i="23" s="1"/>
  <c r="L46" i="23"/>
  <c r="M46" i="23" s="1"/>
  <c r="L45" i="23"/>
  <c r="M45" i="23" s="1"/>
  <c r="L44" i="23"/>
  <c r="M44" i="23" s="1"/>
  <c r="L40" i="23"/>
  <c r="M40" i="23" s="1"/>
  <c r="L39" i="23"/>
  <c r="M39" i="23" s="1"/>
  <c r="L38" i="23"/>
  <c r="M38" i="23" s="1"/>
  <c r="L37" i="23"/>
  <c r="M37" i="23" s="1"/>
  <c r="L34" i="23"/>
  <c r="M34" i="23" s="1"/>
  <c r="L33" i="23"/>
  <c r="M33" i="23" s="1"/>
  <c r="L32" i="23"/>
  <c r="M32" i="23" s="1"/>
  <c r="L31" i="23"/>
  <c r="M31" i="23" s="1"/>
  <c r="L28" i="23"/>
  <c r="M28" i="23" s="1"/>
  <c r="L27" i="23"/>
  <c r="M27" i="23" s="1"/>
  <c r="L26" i="23"/>
  <c r="M26" i="23" s="1"/>
  <c r="L23" i="23"/>
  <c r="M23" i="23" s="1"/>
  <c r="L22" i="23"/>
  <c r="M22" i="23" s="1"/>
  <c r="L21" i="23"/>
  <c r="M21" i="23" s="1"/>
  <c r="L20" i="23"/>
  <c r="M20" i="23" s="1"/>
  <c r="L16" i="23"/>
  <c r="M16" i="23" s="1"/>
  <c r="L15" i="23"/>
  <c r="M15" i="23" s="1"/>
  <c r="L14" i="23"/>
  <c r="M14" i="23" s="1"/>
  <c r="L11" i="23"/>
  <c r="M11" i="23" s="1"/>
  <c r="L10" i="23"/>
  <c r="M10" i="23" s="1"/>
  <c r="L9" i="23"/>
  <c r="M9" i="23" s="1"/>
  <c r="L8" i="23"/>
  <c r="L44" i="22"/>
  <c r="M44" i="22" s="1"/>
  <c r="L43" i="22"/>
  <c r="M43" i="22" s="1"/>
  <c r="L42" i="22"/>
  <c r="M42" i="22" s="1"/>
  <c r="L39" i="22"/>
  <c r="M39" i="22" s="1"/>
  <c r="L38" i="22"/>
  <c r="M38" i="22" s="1"/>
  <c r="L37" i="22"/>
  <c r="M37" i="22" s="1"/>
  <c r="L34" i="22"/>
  <c r="M34" i="22" s="1"/>
  <c r="L33" i="22"/>
  <c r="M33" i="22" s="1"/>
  <c r="L32" i="22"/>
  <c r="M32" i="22" s="1"/>
  <c r="L31" i="22"/>
  <c r="M31" i="22" s="1"/>
  <c r="L28" i="22"/>
  <c r="M28" i="22" s="1"/>
  <c r="L27" i="22"/>
  <c r="M27" i="22" s="1"/>
  <c r="L26" i="22"/>
  <c r="M26" i="22" s="1"/>
  <c r="L23" i="22"/>
  <c r="M23" i="22" s="1"/>
  <c r="L22" i="22"/>
  <c r="M22" i="22" s="1"/>
  <c r="L21" i="22"/>
  <c r="M21" i="22" s="1"/>
  <c r="L20" i="22"/>
  <c r="M20" i="22" s="1"/>
  <c r="L15" i="22"/>
  <c r="M15" i="22" s="1"/>
  <c r="L14" i="22"/>
  <c r="M14" i="22" s="1"/>
  <c r="M11" i="22"/>
  <c r="L10" i="22"/>
  <c r="M10" i="22" s="1"/>
  <c r="L9" i="22"/>
  <c r="M9" i="22" s="1"/>
  <c r="L8" i="22"/>
  <c r="L51" i="23" l="1"/>
  <c r="L52" i="23" s="1"/>
  <c r="L53" i="23" s="1"/>
  <c r="L47" i="22"/>
  <c r="L48" i="22" s="1"/>
  <c r="L49" i="22" s="1"/>
  <c r="M8" i="23"/>
  <c r="M51" i="23" s="1"/>
  <c r="M8" i="22"/>
  <c r="M47" i="22" s="1"/>
  <c r="L44" i="21"/>
  <c r="M44" i="21" s="1"/>
  <c r="L43" i="21"/>
  <c r="M43" i="21" s="1"/>
  <c r="L42" i="21"/>
  <c r="M42" i="21" s="1"/>
  <c r="L33" i="21"/>
  <c r="M33" i="21" s="1"/>
  <c r="L32" i="21"/>
  <c r="M32" i="21" s="1"/>
  <c r="L31" i="21"/>
  <c r="M31" i="21" s="1"/>
  <c r="L27" i="21"/>
  <c r="M27" i="21" s="1"/>
  <c r="L26" i="21"/>
  <c r="M26" i="21" s="1"/>
  <c r="L22" i="21"/>
  <c r="M22" i="21" s="1"/>
  <c r="L21" i="21"/>
  <c r="M21" i="21" s="1"/>
  <c r="L53" i="18"/>
  <c r="M53" i="18" s="1"/>
  <c r="L42" i="18"/>
  <c r="M42" i="18" s="1"/>
  <c r="L38" i="18"/>
  <c r="M38" i="18" s="1"/>
  <c r="L37" i="18"/>
  <c r="M37" i="18" s="1"/>
  <c r="L36" i="18"/>
  <c r="M36" i="18" s="1"/>
  <c r="L33" i="18"/>
  <c r="M33" i="18" s="1"/>
  <c r="L52" i="18"/>
  <c r="M52" i="18" s="1"/>
  <c r="L46" i="18"/>
  <c r="M46" i="18" s="1"/>
  <c r="L45" i="18"/>
  <c r="M45" i="18" s="1"/>
  <c r="L44" i="18"/>
  <c r="M44" i="18" s="1"/>
  <c r="L43" i="18"/>
  <c r="M43" i="18" s="1"/>
  <c r="L32" i="18"/>
  <c r="M32" i="18" s="1"/>
  <c r="L31" i="18"/>
  <c r="M31" i="18" s="1"/>
  <c r="L30" i="18"/>
  <c r="M30" i="18" s="1"/>
  <c r="L27" i="18"/>
  <c r="M27" i="18" s="1"/>
  <c r="L26" i="18"/>
  <c r="M26" i="18" s="1"/>
  <c r="L25" i="18"/>
  <c r="M25" i="18" s="1"/>
  <c r="L22" i="18"/>
  <c r="M22" i="18" s="1"/>
  <c r="L21" i="18"/>
  <c r="M21" i="18" s="1"/>
  <c r="L20" i="18"/>
  <c r="M20" i="18" s="1"/>
  <c r="L19" i="18"/>
  <c r="M19" i="18" s="1"/>
  <c r="L16" i="18"/>
  <c r="M16" i="18" s="1"/>
  <c r="L15" i="18"/>
  <c r="M15" i="18" s="1"/>
  <c r="L14" i="18"/>
  <c r="M14" i="18" s="1"/>
  <c r="L11" i="18"/>
  <c r="M11" i="18" s="1"/>
  <c r="L10" i="18"/>
  <c r="M10" i="18" s="1"/>
  <c r="L9" i="18"/>
  <c r="M9" i="18" s="1"/>
  <c r="L8" i="18"/>
  <c r="M8" i="18" s="1"/>
  <c r="L44" i="16"/>
  <c r="M44" i="16" s="1"/>
  <c r="L43" i="16"/>
  <c r="M43" i="16" s="1"/>
  <c r="L42" i="16"/>
  <c r="M42" i="16" s="1"/>
  <c r="L41" i="16"/>
  <c r="M41" i="16" s="1"/>
  <c r="L38" i="16"/>
  <c r="M38" i="16" s="1"/>
  <c r="L37" i="16"/>
  <c r="M37" i="16" s="1"/>
  <c r="L36" i="16"/>
  <c r="M36" i="16" s="1"/>
  <c r="L33" i="16"/>
  <c r="M33" i="16" s="1"/>
  <c r="L32" i="16"/>
  <c r="M32" i="16" s="1"/>
  <c r="L31" i="16"/>
  <c r="M31" i="16" s="1"/>
  <c r="L30" i="16"/>
  <c r="M30" i="16" s="1"/>
  <c r="L27" i="16"/>
  <c r="M27" i="16" s="1"/>
  <c r="L26" i="16"/>
  <c r="M26" i="16" s="1"/>
  <c r="L25" i="16"/>
  <c r="M25" i="16" s="1"/>
  <c r="L22" i="16"/>
  <c r="M22" i="16" s="1"/>
  <c r="L21" i="16"/>
  <c r="M21" i="16" s="1"/>
  <c r="L20" i="16"/>
  <c r="M20" i="16" s="1"/>
  <c r="L19" i="16"/>
  <c r="M19" i="16" s="1"/>
  <c r="L16" i="16"/>
  <c r="M16" i="16" s="1"/>
  <c r="L15" i="16"/>
  <c r="M15" i="16" s="1"/>
  <c r="L14" i="16"/>
  <c r="M14" i="16" s="1"/>
  <c r="L11" i="16"/>
  <c r="M11" i="16" s="1"/>
  <c r="L10" i="16"/>
  <c r="M10" i="16" s="1"/>
  <c r="L9" i="16"/>
  <c r="M9" i="16" s="1"/>
  <c r="L8" i="16"/>
  <c r="M8" i="16" s="1"/>
  <c r="L44" i="15"/>
  <c r="M44" i="15" s="1"/>
  <c r="L43" i="15"/>
  <c r="M43" i="15" s="1"/>
  <c r="L42" i="15"/>
  <c r="M42" i="15" s="1"/>
  <c r="L41" i="15"/>
  <c r="M41" i="15" s="1"/>
  <c r="L38" i="15"/>
  <c r="M38" i="15" s="1"/>
  <c r="L37" i="15"/>
  <c r="M37" i="15" s="1"/>
  <c r="L36" i="15"/>
  <c r="M36" i="15" s="1"/>
  <c r="L33" i="15"/>
  <c r="M33" i="15" s="1"/>
  <c r="L32" i="15"/>
  <c r="M32" i="15" s="1"/>
  <c r="L31" i="15"/>
  <c r="M31" i="15" s="1"/>
  <c r="L30" i="15"/>
  <c r="M30" i="15" s="1"/>
  <c r="L27" i="15"/>
  <c r="M27" i="15" s="1"/>
  <c r="L26" i="15"/>
  <c r="M26" i="15" s="1"/>
  <c r="L25" i="15"/>
  <c r="M25" i="15" s="1"/>
  <c r="L22" i="15"/>
  <c r="M22" i="15" s="1"/>
  <c r="L21" i="15"/>
  <c r="M21" i="15" s="1"/>
  <c r="L20" i="15"/>
  <c r="M20" i="15" s="1"/>
  <c r="L19" i="15"/>
  <c r="M19" i="15" s="1"/>
  <c r="L16" i="15"/>
  <c r="M16" i="15" s="1"/>
  <c r="L15" i="15"/>
  <c r="M15" i="15" s="1"/>
  <c r="L14" i="15"/>
  <c r="M14" i="15" s="1"/>
  <c r="L11" i="15"/>
  <c r="M11" i="15" s="1"/>
  <c r="L10" i="15"/>
  <c r="M10" i="15" s="1"/>
  <c r="L9" i="15"/>
  <c r="M9" i="15" s="1"/>
  <c r="L8" i="15"/>
  <c r="M8" i="15" s="1"/>
  <c r="L44" i="10"/>
  <c r="M44" i="10" s="1"/>
  <c r="L43" i="10"/>
  <c r="M43" i="10" s="1"/>
  <c r="L42" i="10"/>
  <c r="M42" i="10" s="1"/>
  <c r="L41" i="10"/>
  <c r="M41" i="10" s="1"/>
  <c r="L37" i="10"/>
  <c r="M37" i="10" s="1"/>
  <c r="L36" i="10"/>
  <c r="M36" i="10" s="1"/>
  <c r="L33" i="10"/>
  <c r="M33" i="10" s="1"/>
  <c r="L32" i="10"/>
  <c r="M32" i="10" s="1"/>
  <c r="L31" i="10"/>
  <c r="M31" i="10" s="1"/>
  <c r="L30" i="10"/>
  <c r="M30" i="10" s="1"/>
  <c r="L27" i="10"/>
  <c r="M27" i="10" s="1"/>
  <c r="L26" i="10"/>
  <c r="M26" i="10" s="1"/>
  <c r="L25" i="10"/>
  <c r="M25" i="10" s="1"/>
  <c r="L22" i="10"/>
  <c r="M22" i="10" s="1"/>
  <c r="L21" i="10"/>
  <c r="M21" i="10" s="1"/>
  <c r="L20" i="10"/>
  <c r="M20" i="10" s="1"/>
  <c r="L19" i="10"/>
  <c r="M19" i="10" s="1"/>
  <c r="L16" i="10"/>
  <c r="M16" i="10" s="1"/>
  <c r="L15" i="10"/>
  <c r="M15" i="10" s="1"/>
  <c r="L14" i="10"/>
  <c r="M14" i="10" s="1"/>
  <c r="L11" i="10"/>
  <c r="M11" i="10" s="1"/>
  <c r="L10" i="10"/>
  <c r="M10" i="10" s="1"/>
  <c r="M9" i="10"/>
  <c r="L8" i="10"/>
  <c r="M8" i="10" s="1"/>
  <c r="M46" i="15" l="1"/>
  <c r="M47" i="15" s="1"/>
  <c r="M48" i="15" s="1"/>
  <c r="M52" i="23"/>
  <c r="M53" i="23" s="1"/>
  <c r="M48" i="22"/>
  <c r="M49" i="22" s="1"/>
  <c r="M46" i="10"/>
  <c r="M47" i="10" s="1"/>
  <c r="M48" i="10" s="1"/>
  <c r="M55" i="18"/>
  <c r="L55" i="18"/>
  <c r="M46" i="16"/>
  <c r="L46" i="16"/>
  <c r="L46" i="15"/>
  <c r="L46" i="10"/>
  <c r="L56" i="18" l="1"/>
  <c r="L57" i="18" s="1"/>
  <c r="M56" i="18"/>
  <c r="M57" i="18" s="1"/>
  <c r="L47" i="16"/>
  <c r="L48" i="16" s="1"/>
  <c r="M47" i="16"/>
  <c r="M48" i="16" s="1"/>
  <c r="L47" i="15"/>
  <c r="L48" i="15" s="1"/>
  <c r="L47" i="10"/>
  <c r="L48" i="10" s="1"/>
  <c r="L70" i="9"/>
  <c r="M70" i="9" s="1"/>
  <c r="L69" i="9"/>
  <c r="M69" i="9" s="1"/>
  <c r="L68" i="9"/>
  <c r="M68" i="9" s="1"/>
  <c r="L67" i="9"/>
  <c r="M67" i="9" s="1"/>
  <c r="L66" i="9"/>
  <c r="M66" i="9" s="1"/>
  <c r="L65" i="9"/>
  <c r="M65" i="9" s="1"/>
  <c r="L64" i="9"/>
  <c r="M64" i="9" s="1"/>
  <c r="L63" i="9"/>
  <c r="M63" i="9" s="1"/>
  <c r="L62" i="9"/>
  <c r="M62" i="9" s="1"/>
  <c r="L61" i="9"/>
  <c r="M61" i="9" s="1"/>
  <c r="L60" i="9"/>
  <c r="M60" i="9" s="1"/>
  <c r="L59" i="9"/>
  <c r="M59" i="9" s="1"/>
  <c r="L55" i="9"/>
  <c r="M55" i="9" s="1"/>
  <c r="L54" i="9"/>
  <c r="M54" i="9" s="1"/>
  <c r="L53" i="9"/>
  <c r="M53" i="9" s="1"/>
  <c r="L52" i="9"/>
  <c r="M52" i="9" s="1"/>
  <c r="L51" i="9"/>
  <c r="M51" i="9" s="1"/>
  <c r="L50" i="9"/>
  <c r="M50" i="9" s="1"/>
  <c r="L49" i="9"/>
  <c r="M49" i="9" s="1"/>
  <c r="L48" i="9"/>
  <c r="M48" i="9" s="1"/>
  <c r="L47" i="9"/>
  <c r="M47" i="9" s="1"/>
  <c r="L46" i="9"/>
  <c r="M46" i="9" s="1"/>
  <c r="L45" i="9"/>
  <c r="M45" i="9" s="1"/>
  <c r="L42" i="9"/>
  <c r="M42" i="9" s="1"/>
  <c r="L41" i="9"/>
  <c r="M41" i="9" s="1"/>
  <c r="L40" i="9"/>
  <c r="M40" i="9" s="1"/>
  <c r="L39" i="9"/>
  <c r="M39" i="9" s="1"/>
  <c r="L38" i="9"/>
  <c r="M38" i="9" s="1"/>
  <c r="L37" i="9"/>
  <c r="M37" i="9" s="1"/>
  <c r="L36" i="9"/>
  <c r="M36" i="9" s="1"/>
  <c r="L35" i="9"/>
  <c r="M35" i="9" s="1"/>
  <c r="L34" i="9"/>
  <c r="M34" i="9" s="1"/>
  <c r="L33" i="9"/>
  <c r="M33" i="9" s="1"/>
  <c r="L32" i="9"/>
  <c r="M32" i="9" s="1"/>
  <c r="L31" i="9"/>
  <c r="M31" i="9" s="1"/>
  <c r="L28" i="9"/>
  <c r="M28" i="9" s="1"/>
  <c r="L27" i="9"/>
  <c r="M27" i="9" s="1"/>
  <c r="L26" i="9"/>
  <c r="M26" i="9" s="1"/>
  <c r="L23" i="9"/>
  <c r="M23" i="9" s="1"/>
  <c r="L22" i="9"/>
  <c r="M22" i="9" s="1"/>
  <c r="L21" i="9"/>
  <c r="M21" i="9" s="1"/>
  <c r="L20" i="9"/>
  <c r="M20" i="9" s="1"/>
  <c r="L17" i="9"/>
  <c r="M17" i="9" s="1"/>
  <c r="L16" i="9"/>
  <c r="M16" i="9" s="1"/>
  <c r="L15" i="9"/>
  <c r="M15" i="9" s="1"/>
  <c r="L12" i="9"/>
  <c r="M12" i="9" s="1"/>
  <c r="L11" i="9"/>
  <c r="M11" i="9" s="1"/>
  <c r="L10" i="9"/>
  <c r="M10" i="9" s="1"/>
  <c r="L9" i="9"/>
  <c r="M9" i="9" s="1"/>
  <c r="L142" i="9"/>
  <c r="M142" i="9" s="1"/>
  <c r="L140" i="9"/>
  <c r="M140" i="9" s="1"/>
  <c r="L139" i="9"/>
  <c r="M139" i="9" s="1"/>
  <c r="L138" i="9"/>
  <c r="M138" i="9" s="1"/>
  <c r="L137" i="9"/>
  <c r="M137" i="9" s="1"/>
  <c r="L136" i="9"/>
  <c r="M136" i="9" s="1"/>
  <c r="L135" i="9"/>
  <c r="M135" i="9" s="1"/>
  <c r="L134" i="9"/>
  <c r="M134" i="9" s="1"/>
  <c r="L133" i="9"/>
  <c r="M133" i="9" s="1"/>
  <c r="L132" i="9"/>
  <c r="M132" i="9" s="1"/>
  <c r="L129" i="9"/>
  <c r="L125" i="9"/>
  <c r="M125" i="9" s="1"/>
  <c r="L124" i="9"/>
  <c r="M124" i="9" s="1"/>
  <c r="L123" i="9"/>
  <c r="M123" i="9" s="1"/>
  <c r="L122" i="9"/>
  <c r="M122" i="9" s="1"/>
  <c r="M72" i="9" l="1"/>
  <c r="L72" i="9"/>
  <c r="L93" i="8"/>
  <c r="L92" i="8"/>
  <c r="L91" i="8"/>
  <c r="L69" i="8"/>
  <c r="M69" i="8" s="1"/>
  <c r="L68" i="8"/>
  <c r="M68" i="8" s="1"/>
  <c r="L67" i="8"/>
  <c r="M67" i="8" s="1"/>
  <c r="L66" i="8"/>
  <c r="M66" i="8" s="1"/>
  <c r="L65" i="8"/>
  <c r="M65" i="8" s="1"/>
  <c r="L64" i="8"/>
  <c r="M64" i="8" s="1"/>
  <c r="L63" i="8"/>
  <c r="M63" i="8" s="1"/>
  <c r="L62" i="8"/>
  <c r="M62" i="8" s="1"/>
  <c r="L61" i="8"/>
  <c r="M61" i="8" s="1"/>
  <c r="L60" i="8"/>
  <c r="M60" i="8" s="1"/>
  <c r="L59" i="8"/>
  <c r="M59" i="8" s="1"/>
  <c r="L58" i="8"/>
  <c r="M58" i="8" s="1"/>
  <c r="L55" i="8"/>
  <c r="M55" i="8" s="1"/>
  <c r="L54" i="8"/>
  <c r="M54" i="8" s="1"/>
  <c r="L53" i="8"/>
  <c r="M53" i="8" s="1"/>
  <c r="L52" i="8"/>
  <c r="M52" i="8" s="1"/>
  <c r="L51" i="8"/>
  <c r="M51" i="8" s="1"/>
  <c r="L50" i="8"/>
  <c r="M50" i="8" s="1"/>
  <c r="L49" i="8"/>
  <c r="M49" i="8" s="1"/>
  <c r="L48" i="8"/>
  <c r="M48" i="8" s="1"/>
  <c r="L47" i="8"/>
  <c r="M47" i="8" s="1"/>
  <c r="L46" i="8"/>
  <c r="M46" i="8" s="1"/>
  <c r="L45" i="8"/>
  <c r="M45" i="8" s="1"/>
  <c r="L44" i="8"/>
  <c r="M44" i="8" s="1"/>
  <c r="L41" i="8"/>
  <c r="M41" i="8" s="1"/>
  <c r="L8" i="8"/>
  <c r="M8" i="8" s="1"/>
  <c r="L9" i="8"/>
  <c r="M9" i="8" s="1"/>
  <c r="L10" i="8"/>
  <c r="M10" i="8" s="1"/>
  <c r="L11" i="8"/>
  <c r="M11" i="8" s="1"/>
  <c r="L73" i="9" l="1"/>
  <c r="L74" i="9" s="1"/>
  <c r="M73" i="9"/>
  <c r="M74" i="9" s="1"/>
  <c r="M146" i="9"/>
  <c r="L95" i="8"/>
  <c r="L36" i="8"/>
  <c r="M36" i="8" s="1"/>
  <c r="L35" i="8"/>
  <c r="M35" i="8" s="1"/>
  <c r="L34" i="8"/>
  <c r="M34" i="8" s="1"/>
  <c r="L33" i="8"/>
  <c r="M33" i="8" s="1"/>
  <c r="L38" i="8"/>
  <c r="M38" i="8" s="1"/>
  <c r="L37" i="8"/>
  <c r="M37" i="8" s="1"/>
  <c r="L39" i="8"/>
  <c r="M39" i="8" s="1"/>
  <c r="L40" i="8"/>
  <c r="M40" i="8" s="1"/>
  <c r="L30" i="8" l="1"/>
  <c r="M30" i="8" s="1"/>
  <c r="L26" i="8"/>
  <c r="M26" i="8" s="1"/>
  <c r="L16" i="8"/>
  <c r="M16" i="8" s="1"/>
  <c r="L19" i="8"/>
  <c r="M19" i="8" s="1"/>
  <c r="L22" i="8"/>
  <c r="M22" i="8" s="1"/>
  <c r="L20" i="8"/>
  <c r="M20" i="8" s="1"/>
  <c r="L32" i="8"/>
  <c r="M32" i="8" s="1"/>
  <c r="L31" i="8"/>
  <c r="M31" i="8" s="1"/>
  <c r="L27" i="8"/>
  <c r="M27" i="8" s="1"/>
  <c r="L25" i="8"/>
  <c r="M25" i="8" s="1"/>
  <c r="L21" i="8"/>
  <c r="M21" i="8" s="1"/>
  <c r="L15" i="8"/>
  <c r="L14" i="8"/>
  <c r="L85" i="8" l="1"/>
  <c r="M15" i="8"/>
  <c r="M14" i="8"/>
  <c r="L86" i="8" l="1"/>
  <c r="L87" i="8" s="1"/>
  <c r="M85" i="8"/>
  <c r="M86" i="8" l="1"/>
  <c r="M87" i="8" s="1"/>
  <c r="L144" i="9" l="1"/>
  <c r="L145" i="9" s="1"/>
  <c r="L146" i="9" l="1"/>
</calcChain>
</file>

<file path=xl/sharedStrings.xml><?xml version="1.0" encoding="utf-8"?>
<sst xmlns="http://schemas.openxmlformats.org/spreadsheetml/2006/main" count="1566" uniqueCount="227">
  <si>
    <t>SF</t>
  </si>
  <si>
    <t>SM</t>
  </si>
  <si>
    <t>STAFF</t>
  </si>
  <si>
    <t>VISITOR</t>
  </si>
  <si>
    <t>AF</t>
  </si>
  <si>
    <t>AREA</t>
  </si>
  <si>
    <t>COMMENTS</t>
  </si>
  <si>
    <t>Courtroom</t>
  </si>
  <si>
    <t>Seminar</t>
  </si>
  <si>
    <t>Computer Lab</t>
  </si>
  <si>
    <t>Other?</t>
  </si>
  <si>
    <t>Auditorium 2</t>
  </si>
  <si>
    <t>Auditorium 1</t>
  </si>
  <si>
    <t>Practice Court RM</t>
  </si>
  <si>
    <t>Trial Courtroom</t>
  </si>
  <si>
    <t>Appellate Courtroom</t>
  </si>
  <si>
    <t>NO. OCCUPANTS</t>
  </si>
  <si>
    <t>S.F. PER USER</t>
  </si>
  <si>
    <t>NO. OF ROOMS REQUIRED</t>
  </si>
  <si>
    <t>INDIVIDUAL ROOM REQUIREMENTS</t>
  </si>
  <si>
    <t>NET USER REQUIREMENTS</t>
  </si>
  <si>
    <t>Offices:</t>
  </si>
  <si>
    <t>A2: Attorney</t>
  </si>
  <si>
    <t>A3: Deputy SJA, Deputy Commander, etc…</t>
  </si>
  <si>
    <t>A4: SJA, Commander, etc…</t>
  </si>
  <si>
    <t>Paralegals:</t>
  </si>
  <si>
    <t>P1: Open</t>
  </si>
  <si>
    <t>P2: Standard and Court Reporter</t>
  </si>
  <si>
    <t>P3: Managers</t>
  </si>
  <si>
    <t>Conference Rooms:</t>
  </si>
  <si>
    <t>C2: 9 Person (at the table)</t>
  </si>
  <si>
    <t>C3: 15 Person (at the table)</t>
  </si>
  <si>
    <t>C4: 21 Person (at the table)</t>
  </si>
  <si>
    <t>Workrooms:</t>
  </si>
  <si>
    <t>W1: Open Work Area</t>
  </si>
  <si>
    <t>W2: Workroom</t>
  </si>
  <si>
    <t>W3: Workroom</t>
  </si>
  <si>
    <t>Breakrooms:</t>
  </si>
  <si>
    <t>B1: Coffee Bar</t>
  </si>
  <si>
    <t>B2: Breakroom</t>
  </si>
  <si>
    <t>B3: Breakroom</t>
  </si>
  <si>
    <t>B4: Breakroom</t>
  </si>
  <si>
    <t>S1: Open Storage Area</t>
  </si>
  <si>
    <t>Classrooms:</t>
  </si>
  <si>
    <t>CR1: Seminar</t>
  </si>
  <si>
    <t>CR2: Lecture</t>
  </si>
  <si>
    <t>CR3: Auditorium</t>
  </si>
  <si>
    <t>CR4: Auditorium</t>
  </si>
  <si>
    <t>Total Facility Net Floor Area</t>
  </si>
  <si>
    <t>Net to Gross</t>
  </si>
  <si>
    <t>Total Facility Gross Area</t>
  </si>
  <si>
    <t>S2: Standard</t>
  </si>
  <si>
    <t>Module Name</t>
  </si>
  <si>
    <t>Parking:</t>
  </si>
  <si>
    <t>UMD</t>
  </si>
  <si>
    <t>NO. OF PARKING SPACES</t>
  </si>
  <si>
    <t>Total Number of Parking Spaces</t>
  </si>
  <si>
    <t>Base Legal Office</t>
  </si>
  <si>
    <t>S3: Secured</t>
  </si>
  <si>
    <t>S4: TBD</t>
  </si>
  <si>
    <t>Storage:</t>
  </si>
  <si>
    <t>Witness/Waiting Room</t>
  </si>
  <si>
    <t>Other:</t>
  </si>
  <si>
    <t>Waiting/Reception Area</t>
  </si>
  <si>
    <t>STANDARD ROOM REQUIREMENTS</t>
  </si>
  <si>
    <t xml:space="preserve">P2: Standard </t>
  </si>
  <si>
    <t>S4: Special</t>
  </si>
  <si>
    <t>A4: SJA</t>
  </si>
  <si>
    <t>A3: Deputy SJA</t>
  </si>
  <si>
    <t>A1: General Office/Court Reporter</t>
  </si>
  <si>
    <t>1,5</t>
  </si>
  <si>
    <t>1,10</t>
  </si>
  <si>
    <t>1,7</t>
  </si>
  <si>
    <t>A1: General Office</t>
  </si>
  <si>
    <t>AF Court of Criminal Appeals &amp; JAH</t>
  </si>
  <si>
    <t>Client/Visitor</t>
  </si>
  <si>
    <t>Record Review</t>
  </si>
  <si>
    <t>A4: Senior Judge</t>
  </si>
  <si>
    <t>Computer Data Center</t>
  </si>
  <si>
    <t>Testing and Training Center</t>
  </si>
  <si>
    <t xml:space="preserve">S1: Open Storage </t>
  </si>
  <si>
    <t>2,10</t>
  </si>
  <si>
    <t>3,10</t>
  </si>
  <si>
    <t>6,10</t>
  </si>
  <si>
    <t>4,10</t>
  </si>
  <si>
    <t>5,10</t>
  </si>
  <si>
    <t>8,10</t>
  </si>
  <si>
    <t>Clients</t>
  </si>
  <si>
    <t>Jury Deliberation</t>
  </si>
  <si>
    <t>Judge's Chamber</t>
  </si>
  <si>
    <t>S1: Open Storage</t>
  </si>
  <si>
    <t>S2: Closed/Secure Area</t>
  </si>
  <si>
    <t>Lobby</t>
  </si>
  <si>
    <t>Judge's Restroom</t>
  </si>
  <si>
    <t>3,5</t>
  </si>
  <si>
    <t>4,5</t>
  </si>
  <si>
    <t>2,5</t>
  </si>
  <si>
    <t>Vestibule</t>
  </si>
  <si>
    <t>C2: Small</t>
  </si>
  <si>
    <t>C3: Medium</t>
  </si>
  <si>
    <t>C4: Large</t>
  </si>
  <si>
    <t>S3:  Special Storage</t>
  </si>
  <si>
    <t xml:space="preserve">C1: Huddle Room </t>
  </si>
  <si>
    <t xml:space="preserve">To the extent the information in this manual differs from that in Chapter 6 of AFMAN 32-1084, this information supersedes.  Other applicable information not included in this manual can be found in AFMAN 32-1084, Chapter 6, Tables 6.3 and 6.4.
1. Deliberation room includes space for coffee bar.
2. Storage closet for security and AV equipment.
3. Courtroom includes the judge’s bench, court reporter station, witness stand, jury box (with seating for 12), well of the court (including 2 tables with seating for 3 each facing the bench), gallery (with seating for 25-30 spectators), and VTC capability.  A private entrance for jury members connects circulation, courtroom, and deliberation spaces.  A vestibule should be included for transition from the judge’s chamber to the bench.
4. Restrooms included for judge, jury, counsel, and witnesses.
5. Administrative areas include circulation factor of 10%, per AFMAN 32-1084.
</t>
  </si>
  <si>
    <t>Communications Room</t>
  </si>
  <si>
    <t>Unisex Jury Restroom</t>
  </si>
  <si>
    <t>7,10</t>
  </si>
  <si>
    <t>S3: Special Storage</t>
  </si>
  <si>
    <t>Visitors</t>
  </si>
  <si>
    <t>S4: Special Storage</t>
  </si>
  <si>
    <t>S2: Closed/Secured Area</t>
  </si>
  <si>
    <t>Robing Room</t>
  </si>
  <si>
    <t>S3: Special Area</t>
  </si>
  <si>
    <t>S3: Secured Area</t>
  </si>
  <si>
    <t>Deliberation Room</t>
  </si>
  <si>
    <t>Waiting Room</t>
  </si>
  <si>
    <t>S2:  Closed/Secure Area</t>
  </si>
  <si>
    <t>S2: Closed Storage Area</t>
  </si>
  <si>
    <t>S2: Closed Secured</t>
  </si>
  <si>
    <t>S2: Closeed Secured</t>
  </si>
  <si>
    <t>P3: MAJCOM Funtional Manager</t>
  </si>
  <si>
    <t xml:space="preserve">P2: NAF Paralegal Manager/LOS/Standard </t>
  </si>
  <si>
    <t xml:space="preserve">P2: LOS/Standard </t>
  </si>
  <si>
    <t>S2: Closed Secure Area</t>
  </si>
  <si>
    <t>Practice Court Rooms</t>
  </si>
  <si>
    <t>S2: Closed Secured Storage</t>
  </si>
  <si>
    <t>Computer Work Room</t>
  </si>
  <si>
    <t>JAS Office</t>
  </si>
  <si>
    <t>A2:  Attorney</t>
  </si>
  <si>
    <t>A3: Division Chiefs</t>
  </si>
  <si>
    <t>A5: Commander</t>
  </si>
  <si>
    <t xml:space="preserve">P2:  Standard </t>
  </si>
  <si>
    <t xml:space="preserve">P3: Command Paralegal </t>
  </si>
  <si>
    <t>Library/Conference Room</t>
  </si>
  <si>
    <t>9,10</t>
  </si>
  <si>
    <t>TBD</t>
  </si>
  <si>
    <t>1,8</t>
  </si>
  <si>
    <t>2,8</t>
  </si>
  <si>
    <t>3,8</t>
  </si>
  <si>
    <t>5,8</t>
  </si>
  <si>
    <t>5,6,8</t>
  </si>
  <si>
    <t xml:space="preserve">P2: Standard/Clerk of Court </t>
  </si>
  <si>
    <t>4,8</t>
  </si>
  <si>
    <t>Standard AFLOA Offices (Jones Building)</t>
  </si>
  <si>
    <t>A2: Other</t>
  </si>
  <si>
    <t>P2: Standard Paralegals</t>
  </si>
  <si>
    <t>TBD`</t>
  </si>
  <si>
    <t>Area Defense Counsel Office (ADC)</t>
  </si>
  <si>
    <t>Office of Airmans Counsel (OAC)</t>
  </si>
  <si>
    <t xml:space="preserve">P2: Standard/LOS </t>
  </si>
  <si>
    <t>Heritage Room</t>
  </si>
  <si>
    <t>Seminar Rooms</t>
  </si>
  <si>
    <t>Extended Lobby Area</t>
  </si>
  <si>
    <t>A4: Commandant</t>
  </si>
  <si>
    <t>AFJAG School Facility</t>
  </si>
  <si>
    <t>Classified Reading Room</t>
  </si>
  <si>
    <t>Misc Building Support Spaces</t>
  </si>
  <si>
    <t xml:space="preserve">Professional Development </t>
  </si>
  <si>
    <t>A3: Chief Judge/Chief Senior Defense Counsel</t>
  </si>
  <si>
    <t xml:space="preserve">A4: SJA                                                               </t>
  </si>
  <si>
    <t>P3: MAJCOM Functional Manager</t>
  </si>
  <si>
    <t>A3: Deputy Commandant</t>
  </si>
  <si>
    <t>P3: Senior Paralegal</t>
  </si>
  <si>
    <t>P1: Other Paralegals and Admin Personnel</t>
  </si>
  <si>
    <t>P2: LOS and Paralegal Instructors</t>
  </si>
  <si>
    <t>A3: Deputy Director</t>
  </si>
  <si>
    <t>A1: Visisting Attorney</t>
  </si>
  <si>
    <t>P2: LOS</t>
  </si>
  <si>
    <t>A1: Court Reporter/Visiting Attorney</t>
  </si>
  <si>
    <t>B2: Break Room</t>
  </si>
  <si>
    <t>B3: Break Room</t>
  </si>
  <si>
    <t>B4: Break Room</t>
  </si>
  <si>
    <t>W2: Work Room</t>
  </si>
  <si>
    <t>W3: Work Room</t>
  </si>
  <si>
    <t>A1: General Office/Visiting Attorney</t>
  </si>
  <si>
    <t>P3: MAJCOM Function Manager</t>
  </si>
  <si>
    <t>AFLOA  Command Suite</t>
  </si>
  <si>
    <t>P4: Large Workstation</t>
  </si>
  <si>
    <t>N/A</t>
  </si>
  <si>
    <t xml:space="preserve">To the extent the information in this manual differs from that in Chapter 6 of AFMAN 32-1084, this information supersedes.  Other applicable information not included in this manual can be found in AFMAN 32-1084, Chapter 6, Tables 6.3 and 6.4.
1. Attorney Offices:   A4 - 1, for Director; A3 - 1, for Deputy Director; A2 - for other attorneys, as authorized on UMD; A1 - 1, for visiting attorney.
2. Paralegal Offices:   P2 - for LOS and non-attorney division chiefs, as authorized on UMD.  P1 - for paralegals and other personnel, as authorized on UMD.
3. Conference Rooms:   C4.  150 sq. ft. added for speaker, per AFMAN 32-1084, Table 6.4.
4. Work Rooms:   W2 and W3.  
5. Break Room:  B3.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Safe.
8. Waiting/Reception Area:  5, in leadership suite (20 sq. ft. per person).  
9. Parking spaces (basic requirement):  # authorized personnel on UMD.   
10. Administrative areas include circulation factor of 10%, per AFMAN 32-1084.
</t>
  </si>
  <si>
    <t xml:space="preserve">
</t>
  </si>
  <si>
    <t>A1: General / Instructor/Visiting Attorney</t>
  </si>
  <si>
    <t>Trial Judicial Circuit Offices (JAT)</t>
  </si>
  <si>
    <t>Special Victims Counsel Office (SVC)</t>
  </si>
  <si>
    <t>Field Support Centers Offices (FSCs)</t>
  </si>
  <si>
    <t xml:space="preserve">Intermediate HQ Legal Offices (MAJCOMs) </t>
  </si>
  <si>
    <t>Intermediate HQ Legal Offices (NAFs &amp; Centers)</t>
  </si>
  <si>
    <t>P3: MAJCOM Functional  Manager</t>
  </si>
  <si>
    <t>Work Rooms:</t>
  </si>
  <si>
    <t>Break Rooms:</t>
  </si>
  <si>
    <t>Field Operating Agency Offices (FOAs) (Other than AFLOA)</t>
  </si>
  <si>
    <t>Break Rrooms:</t>
  </si>
  <si>
    <t>W3: Work Rroom</t>
  </si>
  <si>
    <t>Security Office</t>
  </si>
  <si>
    <t>Paralegal Work Spaces:</t>
  </si>
  <si>
    <t xml:space="preserve">To the extent the information in this manual differs from that in Chapter 6 of AFMAN 32-1084, this information supersedes.  Other applicable information not included in this manual can be found in AFMAN 32-1084, Chapter 6, Tables 6.3 and 6.4.
1. Attorney Offices:  A2 - for SVCs, as authorized on UMD;  A1 - 1, for visiting attorney.
2. Paralegal Work Spaces: P2 - for SVPs, as authorized on UMD.
3. Conference Rooms:  C1. 
4. Work Room:   W2. 
5. Break Room:  B1.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 authorized SVCs x 2, with additional space for children's play area.
9. Parking spaces (basic requirement):  # authorized SVCs x 3, plus # authorized SVPs.   
10. Administrative areas include circulation factor of 10%, per AFMAN 32-1084.
</t>
  </si>
  <si>
    <t>To the extent the information in this manual differs from that in Chapter 6 of AFMAN 32-1084, this information supersedes.  Other applicable information not included in this manual can be found in AFMAN 32-1084, Chapter 6, Tables 6.3 and 6.4.
1. Attorney Offices:  A3 - Chief Judge and Chief Senior Defense Counsel, as authorized on UMD; A2 - for other attorneys, as authorized on UMD.
2. Paralegal/Administrative Work Spaces:  P2 - Defense Paralegal Manager and enlisted court reporters, as authorized on UMD; P1 - other paralegals/administrative personnel, as authorized on UMD.
3. Conference Rooms:  C1.
4. Work Room:  W1.  
5. Break Room:  B1, for overseas circuits; B2, for CONUS circuits.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None.
8. Waiting/Reception Area:  None.
9. Parking (basic requirement):  # authorized on UMD.
10. Administrative areas include circulation factor of 10%, per AFMAN 32-1084.</t>
  </si>
  <si>
    <t xml:space="preserve">To the extent the information in this manual differs from that in Chapter 6 of AFMAN 32-1084, this information supersedes.  Other applicable information not included in this manual can be found in AFMAN 32-1084, Chapter 6, Tables 6.3 and 6.4.
1. Attorney Offices:  A2 - for attorneys, as authorized on UMD.
2. Paralegal/Administrative Work Spaces: P2 - 1, for LOS; P1 - other paralegal/administrative personnel, as authorized on UMD.
3. Conference Room:  As required.
4. Work Room:  As required.  
5. Break Room:  As required.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As required.
9. Parking (basic requirement):  # authorized on UMD + avg. # clients.
10. Administrative areas include circulation factor of 10%, per AFMAN 32-1084.
</t>
  </si>
  <si>
    <t>Attorney Offices:</t>
  </si>
  <si>
    <t xml:space="preserve">To the extent the information in this manual differs from that in Chapter 6 of AFMAN 32-1084, this information supersedes.  Other applicable information not included in this manual can be found in AFMAN 32-1084, Chapter 6, Tables 6.3 and 6.4.
1. Attorney Offices:   A4 - 1, for SJA; A3 - 1, for DSJA; A2 - for other attorneys, as authorized on UMD; A1 - for court reporter(s), as authorized on UMD, and visiting attorney space (1, for 3-9 authorized attorneys; 2, for 10 or more authorized attorneys).
2. Paralegal/Administrative Work Spaces:   P2 - 1, for LOS; P1 - for other paralegals and administrative staff, as authorized on UMD.
3. Conference Rooms:   C1 - 1-6 personnel; C2 - 7-15 personnel; C3 - 16-30 personnel; C4 - 31 or more personnel, as authorized on UMD.  Seating at table and along one long wall.  150 sq. ft. added in C3 and C4 for speaker, per AFMAN 32-1084, Table 6.4.
4. Work Rooms:   W1 - 1-4 personnel; W2 - 5-10 personnel; W3 - 11 or more personnel, as authorized on UMD.  
5. Break Rooms:  B1 - 1-10 personnel; B2 - 11-20 personnel; B3 - 21-30 personnel; B4 - 31 or more personnel, as authorized on UMD.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 authorized attorneys X 1.5.  
9. Parking spaces (basic requirement):  # authorized personnel (staff) + # authorized attorneys + 2 (legal assistance) + 30 (courtroom participants - see Trial Courtroom Sheet).  
10. Administrative areas include circulation factor of 10%, per AFMAN 32-1084.
</t>
  </si>
  <si>
    <t>Courtroom Participants/Spectators</t>
  </si>
  <si>
    <t>P4: Large Work Station</t>
  </si>
  <si>
    <t xml:space="preserve">To the extent the information in this manual differs from that in Chapter 6 of AFMAN 32-1084, this information supersedes.  Other applicable information not included in this manual can be found in AFMAN 32-1084, Chapter 6, Tables 6.3 and 6.4.
1. Attorney Offices:  A2 - 1, for defense counsel, as authorized on UMD;  A1 - 1, for visiting attorney.
2. Paralegal Work Spaces:  P2 - for defense paralegals, as authorized on UMD.
3. Conference Rooms:  Typically C1.  JBSA - Lackland ADC: C3.
4. Work Room:   W2.
5. Break Room:  B1.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 authorized on UMD x 2. JBSA - Lackland ADC: 15.
9. Parking spaces (basic requirement):  # authorized on UMD x 3.
10. Administrative areas include circulation factor of 10%, per AFMAN 32-1084.
</t>
  </si>
  <si>
    <t>P1: Paralegals/Administrative Personnel</t>
  </si>
  <si>
    <t>P2: LOS/Paralegal Instructors</t>
  </si>
  <si>
    <t xml:space="preserve">P2: LOS/Division Chiefs </t>
  </si>
  <si>
    <t xml:space="preserve"> 
To the extent the information in this manual differs from that in Chapter 6 of AFMAN 32-1084, this information supersedes.  Other applicable information not included in this manual can be found in AFMAN 32-1084, Chapter 6, Tables 6.3 and 6.4. 
1. Attorney Offices:   A4 - 1, for SJA; A3 - 1, for DSJA; A2 - for other attorneys, as authorized on UMD; A1 - for visiting attorney (1, for 3-9 authorized attorneys; 2, for 10 or more authorized attorneys).
2. Paralegal/Administrative Work Spaces:   P3 - 1, for MAJCOM Functional Manager; P2 - 1, for LOS; P1 - for other paralegals and administrative personnel, as authorized on UMD.
3. Conference Room:   C1 - 1-6 personnel; C2 - 7-15 personnel; C3 - 16-30 personnel; C4 - 31 or more personnel, as authorized on UMD.  Seating at table and along one long wall.  150 sq. ft. added in C3 and C4 for speaker, per AFMAN 32-1084, Table 6.4.
4. Work Room:   W1 - 1-4 personnel; W2 - 5-10 personnel; W3 - 11 or more personnel, as authorized on UMD.  
5. Break Room:  B1 - 1-10 personnel; B2 - 11-20 personnel; B3 - 21-30 personnel, as authorized on UMD.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2, in leadership suite.  
9. Parking spaces (basic requirement):  # authorized on UMD.
10. Administrative areas include circulation factor of 10%, per AFMAN 32-1084.
</t>
  </si>
  <si>
    <r>
      <rPr>
        <sz val="11"/>
        <color theme="1"/>
        <rFont val="Calibri"/>
        <family val="2"/>
        <scheme val="minor"/>
      </rPr>
      <t xml:space="preserve">To the extent the information in this manual differs from that in Chapter 6 of AFMAN 32-1084, this information supersedes.  Other applicable information not included in this manual can be found in AFMAN 32-1084, Chapter 6, Tables 6.3 and 6.4. 
1. Attorney Offices:   A4 - 1, for SJA; A3 - 1, for DSJA; A2 - for other attorneys, as authorized on UMD; A1 - for visiting attorney (1, for 3-9 authorized attorneys; 2, for 10 or more authorized attorneys).
2. Paralegal/Administrative Work Spaces:  P2 - 1, for NAF Paralegal Manager/LOS; P1 - for other paralegals and administrative personnel, as authorized on UMD.
3. Conference Room:  C1 - 1-6 personnel; C2 - 7-15 personnel; C3 - 16-30 personnel; C4 - 31 or more personnel, as authorized on UMD.  Seating at table and along one long wall.  150 sq. ft. added in C3 and C4 for speaker, per AFMAN 32-1084, Table 6.4.
4. Work Room:   W1 - 1-4 personnel; W2 - 5-10 personnel; W3 - 11 or more personnel, as authorized on UMD.  
5. Break Room:  B1 - 1-10 personnel; B2 - 11-20 personnel; B3 - 21-30 personnel; B4 - 31 or more personnel, as authorized on UMD.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2, in leadership suite.  
9. Parking spaces (basic requirement):  # authorized on UMD.  
10. Administrative areas include circulation factor of 10%, per AFMAN 32-1084.
</t>
    </r>
  </si>
  <si>
    <t>1. Reference tables in Chapter 6 of AFMAN 32-1084 for additional information.
2. Attorney Offices – 1 - A1 office per 3-9 authorized attorneys + I - A1 office per court report as authorized per UMD; 2 A1 office per 10 + authorized attorneys; #- A2 offices authorized UMD; 1 - A3 and 1- A4 offices as authorized UMD
3. Paralegal Work Spaces - # P1 as authorized UMD; # P2 as authorized UMD; 1 P3 office per LOS; as authorized UMD
4. Conference Room – Size based on authorized UMD; 15 sq.f.t per person for C1 and C2; 20 sqft for C3 and C4.  Add 150 sq.ft. for speaker area in C3 and C4 per  table 6.4 AFMAN 32-1084.
5. Workrooms – Each office has W1 60 sq.ft. minimum per office, W2 per 5-10 as authorized UMD, W3 per 11-30 as authorized UMD.
7. Open Storage – Minimum of 18 lin. ft. of storage (6 standard lateral files) + 1 additional file cabinet per authorized UMD attorney.
6. Open Storage – Minimum of 18 lin. ft. of storage (6 standard lateral files) + 1 additional file cabinet per authorized UMD attorney.
7 Closed Storage – Mission justified minimum of 120 sq.ft.
8. Administration Areas – Include circulation factor of 10% per AFMAN 32-1084
9. Break Rooms – B1 per 1-10, as authorized UMD; B2 per 11-20, as authorized UMD, B3 per 21-30, as authorized UMD and B4 per +31, as authorized UMD
10. Parking - # authorized (staff) + # authorized attorneys +2 (legal assistance) + 30 (trials) as authorized UMD (shared parking with other joint building tenants is allowable)
11. Client/Visitor parking is calculated by the # of Attorneys + 2
12. Waiting/Reception Areas – # authorized attorneys x 1.5 visitors, reference Table 6.3 (20 ft2 per person), Lackland, Andrews and Ramstein will have larger areas due to mission</t>
  </si>
  <si>
    <t>A3: Deputy Chief</t>
  </si>
  <si>
    <t>A4: Chief</t>
  </si>
  <si>
    <t xml:space="preserve">To the extent the information in this manual differs from that in Chapter 6 of AFMAN 32-1084, this information supersedes.  Other applicable information not included in this manual can be found in AFMAN 32-1084, Chapter 6, Tables 6.3 and 6.4.
1. Attorney Offices:  A4 - 1, for Chief; A3 - 1, for Deputy Chief; A2 - for other attorneys, as authorized on UMD, and VA Counselor; A1 - 2, for visiting attorneys.
2. Paralegal Work Spaces:  P2 - 1, for LOS; P1, for other paralegals, as authorized on UMD.
3. Conference Room:  C3. 
4. Work Room:  W3.
5. Break Room:  B2 (for staff), B1 (for clients).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15, to include support personnel for disabled members.
9. Parking spaces (basic requirement):  # authorized on UMD + 10.  
10. Administrative areas include circulation factor of 10%, per AFMAN 32-1084.
</t>
  </si>
  <si>
    <t xml:space="preserve">To the extent the information in this manual differs from that in Chapter 6 of AFMAN 32-1084, this information supersedes.  Other applicable information not included in this manual can be found in AFMAN 32-1084, Chapter 6, Tables 6.3 and 6.4.
1. Attorney Offices:  A4 - 1, for SJA; A3 - 1, for DSJA, if authorized; A2 - for other attorneys, as authorized on UMD; A1 - for visiting attorney, as required.
2. Paralegal/Administrative Work Spaces:  P2 - 1, for LOS, if authorized; P1 - other paralegals and administrative personnel, as authorized on UMD.
3. Conference Room:  As required.
4. Work Room:  W1. 
5. Break Room:  B1.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As required (e.g., safe or SCIF).
8. Waiting/Reception Area:  As required.
9. Parking (basic requirement):  # authorized on UMD + avg. # clients.
10. Administrative areas include circulation factor of 10%, per AFMAN 32-1084.
</t>
  </si>
  <si>
    <t>P2: Standard Paralegal</t>
  </si>
  <si>
    <t>P3: Superintendent</t>
  </si>
  <si>
    <t>A3: Division Chief</t>
  </si>
  <si>
    <t>A6: Attorney</t>
  </si>
  <si>
    <t>A3: Judge</t>
  </si>
  <si>
    <t>A7: Deputy Commander</t>
  </si>
  <si>
    <t xml:space="preserve">To the extent the information in this manual differs from that in Chapter 6 of AFMAN 32-1084, this information supersedes.  Other applicable information not included in this manual can be found in AFMAN 32-1084, Chapter 6, Tables 6.3 and 6.4.
1. Attorney Offices: A5 - 1, for Commander (applies only to AFLOA HQ); A7-1 - for Deputy Commander.
2. Paralegal/Administrative Work Spaces:  P3 - 1, for Command Paralegal; P4 - for Executive Officer and administrative personnel, as authorized on UMD, and 7 extra P4 spaces.
3. Conference Rooms:  C2; C3, with VTC capability.
4. Work Room:  W1.  
5. Break Room:  B1.   
6. Storage requirements: securable room, with 143 linear ft. of storage.
7. Waiting/Reception Area:  4 seats (20 sq. ft. per person)
8. Parking:  As provided for Jones Building occupants. 
9. Library/Conference Room:  2200 sq. ft. Includes VTC capability.
10. Administrative areas include circulation factor of 10%, per AFMAN 32-1084.
</t>
  </si>
  <si>
    <t>A7: Director</t>
  </si>
  <si>
    <t>A7: Commandant</t>
  </si>
  <si>
    <t xml:space="preserve">To the extent the information in this manual differs from that in Chapter 6 of AFMAN 32-1084, this information supersedes.  Other applicable information not included in this manual can be found in AFMAN 32-1084, Chapter 6, Tables 6.3 and 6.4.
1. Attorney Offices:   A7 - 1, for Director; A3 - 1, for Deputy Director; A2- for other attorneys, as authorized on UMD; A1 - 1, for visiting attorney.
2. IT/Paralegal/Administrative Work Spaces:   P2 - for LOS and non-attorney division chiefs, as authorized on UMD; P1 or P4 - for IT, paralegal, and administrative personnel, as authorized on UMD (P4s necessary due to extra IT equipment required in workstations). 
3. Conference Room:  2 C1s,  C4.  150 sq. ft. added for speaker, per AFMAN 32-1084, Table 6.4.
4. Work Rooms:  W2 and W3.
5. Break Room:  B3.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Safe.
8. Waiting/Reception Area:  2, in leadership suite (20 sq. ft. per person).
9. Parking spaces (basic requirement):  # authorized personnel on UMD.
10. Administrative areas include circulation factor of 10%, per AFMAN 32-1084.
</t>
  </si>
  <si>
    <t xml:space="preserve">To the extent the information in this manual differs from that in Chapter 6 of AFMAN 32-1084, this information supersedes.  Other applicable information not included in this manual can be found in AFMAN 32-1084, Chapter 6, Tables 6.3 and 6.4.
1. Attorney Offices:  A4 - for Sr. Judge; A3 - for other judges, law clerks, and Court Commissioner, as authorized on UMD.
2. Paralegal Work Spaces:  P2 - for Clerk of Court; P1 - for other paralegals, as authorized on UMD.
3. A coffee bar is located in the hallway near the deliberation room.
4. Storage closet for security and AV equipment.
5. Courtroom includes the judge’s bench, court reporter station, honors clerk station, well of the court (including 2 tables with seating for 3 each facing the bench), gallery (with seating for 72 spectators), and VTC capability.  A private entrance for judges connects circulation, courtroom, and deliberation space.  A vestibule should be included for transition from the robing room to the bench and into main courtroom lobby.
6. Public restrooms in lobby; unisex restroom adjacent to deliberation room.
7. Parking spaces (basic requirement):  As provided for Jones Building occupants.
8. Administrative areas include circulation factor of 10%, per AFMAN 32-1084.
</t>
  </si>
  <si>
    <t>To the extent the information in this manual differs from that in Chapter 6 of AFMAN 32-1084, this information supersedes.  Other applicable information not included in this manual can be found in AFMAN 32-1084, Chapter 6, Tables 6.3 and 6.4.
1. Attorney Offices:  A7 - for Directors; A3 - for Division Chiefs; A2 - for other attorneys, as authorized on UMD.
2. Paralegal/Administrative Work Spaces:  P4 - paralegal/administrative personnel, as authorized on UMD.
3. Conference Room:  As required and sized.
4. Work Room:  As required.  
5. Break Room:  As required.   
6. Total storage requirements:  30 linear ft. + (# authorized on UMD X 10) linear ft.  Includes open area storage (outside individual offices and workstations) and closed/secure area storage (in separate, locked area).  Distribution of open and closed storage depends on specific requirements.  
7. Special Storage:  As required (e.g., safe or SCIF).
8. Waiting/Reception Area:  As required in leadership suites. 
9. Parking:  As provided for Jones Building occupants. 
10. Administrative areas include circulation factor of 10%, per AFMAN 32-1084.</t>
  </si>
  <si>
    <t xml:space="preserve">                                                                                                                                                                                                                                                                                                                          To the extent the information in this manual differs from that in Chapter 6 of AFMAN 32-1084, this information supersedes.  Other applicable information not included in this manual can be found in AFMAN 32-1084, Chapter 6, Tables 6.3 and 6.4.
1. Attorney Offices:   A7 - 1, for Commandant; A3 - 1, for Deputy Commandant; A2 - for attorney instructors and other attorneys, as authorized on UMD.
2. Paralegal Work Spaces:  P3 - 1, for Superintendent;   P2 - for LOS and paralegal instructors, as authorized on UMD; P1 - for other paralegals and administrative personnel, as authorized on UMD.
3. Conference Rooms:  C3 Executive Conference Room (details in Figure 7-1.5); 4 C1 conference rooms. 
4. Workroom:   W2.
5. Break Rooms:  B1,  B3 (Instructor Lounge), and B4 (Student Lounge).   
6. Total storage requirements:  30 linear ft. + (# authorized on UMD X 10) linear ft.  Includes open area storage (outside individual offices and workstations) and closed/secure area storage (in separate, locked area).  Distribution of open and closed storage depends on specific legal office requirements.  
7. Special Storage:  Classified Reading Room.
8. Waiting/Reception Area:  3-seat alcove, for Leadership Suite; 6-seat waiting area, for Curriculum Development Suite.    
9. Parking spaces:  218 (3 for handicapped) in adjacent parking lot; 4 near loading dock.  
10. Administrative areas include circulation factor of 10%, per AFMAN 32-1084.
</t>
  </si>
  <si>
    <t>C1: Huddle Room - 6 Person</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</si>
</sst>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0"/>
      <name val="Arial"/>
      <family val="2"/>
    </font>
    <font>
      <sz val="10"/>
      <color theme="1"/>
      <name val="Arial"/>
      <family val="2"/>
    </font>
    <font>
      <b/>
      <sz val="10"/>
      <name val="Arial"/>
      <family val="2"/>
    </font>
    <font>
      <b/>
      <sz val="12"/>
      <name val="Arial"/>
      <family val="2"/>
    </font>
    <font>
      <b/>
      <sz val="12"/>
      <color theme="0" tint="-0.14999847407452621"/>
      <name val="Arial"/>
      <family val="2"/>
    </font>
    <font>
      <b/>
      <sz val="12"/>
      <color theme="0"/>
      <name val="Arial"/>
      <family val="2"/>
    </font>
    <font>
      <b/>
      <sz val="12"/>
      <color theme="1"/>
      <name val="Arial"/>
      <family val="2"/>
    </font>
    <font>
      <b/>
      <sz val="12"/>
      <color indexed="9"/>
      <name val="Arial"/>
      <family val="2"/>
    </font>
    <font>
      <b/>
      <sz val="12"/>
      <color theme="1"/>
      <name val="Calibri"/>
      <family val="2"/>
      <scheme val="minor"/>
    </font>
    <font>
      <b/>
      <sz val="14"/>
      <name val="Arial"/>
      <family val="2"/>
    </font>
    <font>
      <sz val="12"/>
      <color theme="1"/>
      <name val="Arial"/>
      <family val="2"/>
    </font>
    <font>
      <sz val="12"/>
      <color theme="1"/>
      <name val="Calibri"/>
      <family val="2"/>
      <scheme val="minor"/>
    </font>
    <font>
      <b/>
      <sz val="10"/>
      <color theme="1"/>
      <name val="Arial"/>
      <family val="2"/>
    </font>
    <font>
      <b/>
      <sz val="10"/>
      <color indexed="55"/>
      <name val="Arial"/>
      <family val="2"/>
    </font>
    <font>
      <b/>
      <sz val="10"/>
      <color theme="0" tint="-0.14999847407452621"/>
      <name val="Arial"/>
      <family val="2"/>
    </font>
    <font>
      <b/>
      <sz val="10"/>
      <color theme="0"/>
      <name val="Arial"/>
      <family val="2"/>
    </font>
    <font>
      <sz val="10"/>
      <color theme="1"/>
      <name val="Calibri"/>
      <family val="2"/>
      <scheme val="minor"/>
    </font>
    <font>
      <b/>
      <sz val="10"/>
      <color indexed="9"/>
      <name val="Arial Narrow"/>
      <family val="2"/>
    </font>
    <font>
      <b/>
      <sz val="10"/>
      <color indexed="8"/>
      <name val="Arial"/>
      <family val="2"/>
    </font>
    <font>
      <b/>
      <sz val="10"/>
      <color theme="1"/>
      <name val="Calibri"/>
      <family val="2"/>
      <scheme val="minor"/>
    </font>
    <font>
      <sz val="11"/>
      <color indexed="8"/>
      <name val="Arial"/>
      <family val="2"/>
    </font>
    <font>
      <b/>
      <sz val="11"/>
      <name val="Arial"/>
      <family val="2"/>
    </font>
    <font>
      <b/>
      <sz val="11"/>
      <color indexed="8"/>
      <name val="Arial"/>
      <family val="2"/>
    </font>
    <font>
      <sz val="11"/>
      <color theme="1"/>
      <name val="Arial"/>
      <family val="2"/>
    </font>
    <font>
      <sz val="11"/>
      <name val="Arial"/>
      <family val="2"/>
    </font>
    <font>
      <b/>
      <sz val="11"/>
      <color indexed="55"/>
      <name val="Arial"/>
      <family val="2"/>
    </font>
    <font>
      <sz val="11"/>
      <color indexed="55"/>
      <name val="Arial"/>
      <family val="2"/>
    </font>
    <font>
      <b/>
      <sz val="11"/>
      <color theme="1"/>
      <name val="Arial"/>
      <family val="2"/>
    </font>
    <font>
      <sz val="11"/>
      <color rgb="FF000000"/>
      <name val="Arial"/>
      <family val="2"/>
    </font>
    <font>
      <b/>
      <sz val="16"/>
      <color indexed="8"/>
      <name val="Arial"/>
      <family val="2"/>
    </font>
    <font>
      <b/>
      <sz val="11"/>
      <color theme="0"/>
      <name val="Arial"/>
      <family val="2"/>
    </font>
    <font>
      <b/>
      <sz val="11"/>
      <color indexed="9"/>
      <name val="Arial Narrow"/>
      <family val="2"/>
    </font>
    <font>
      <b/>
      <sz val="11"/>
      <color indexed="9"/>
      <name val="Arial"/>
      <family val="2"/>
    </font>
    <font>
      <b/>
      <sz val="10"/>
      <color indexed="9"/>
      <name val="Arial"/>
      <family val="2"/>
    </font>
    <font>
      <sz val="10"/>
      <color rgb="FF000000"/>
      <name val="Arial"/>
      <family val="2"/>
    </font>
    <font>
      <b/>
      <sz val="12"/>
      <color rgb="FF000000"/>
      <name val="Arial"/>
      <family val="2"/>
    </font>
    <font>
      <b/>
      <sz val="11"/>
      <color rgb="FFFFFFFF"/>
      <name val="Arial"/>
      <family val="2"/>
    </font>
    <font>
      <b/>
      <sz val="11"/>
      <color rgb="FFFFFFFF"/>
      <name val="Arial Narrow"/>
      <family val="2"/>
    </font>
    <font>
      <b/>
      <sz val="11"/>
      <color rgb="FF000000"/>
      <name val="Calibri"/>
      <family val="2"/>
    </font>
    <font>
      <b/>
      <sz val="10"/>
      <color rgb="FF000000"/>
      <name val="Arial"/>
      <family val="2"/>
    </font>
    <font>
      <b/>
      <sz val="11"/>
      <color rgb="FF000000"/>
      <name val="Arial"/>
      <family val="2"/>
    </font>
    <font>
      <b/>
      <sz val="16"/>
      <color rgb="FF000000"/>
      <name val="Arial"/>
      <family val="2"/>
    </font>
    <font>
      <b/>
      <sz val="10"/>
      <color rgb="FF969696"/>
      <name val="Arial"/>
      <family val="2"/>
    </font>
    <font>
      <b/>
      <sz val="11"/>
      <color rgb="FF969696"/>
      <name val="Arial"/>
      <family val="2"/>
    </font>
    <font>
      <sz val="11"/>
      <color rgb="FF969696"/>
      <name val="Arial"/>
      <family val="2"/>
    </font>
    <font>
      <sz val="12"/>
      <color rgb="FF000000"/>
      <name val="Calibri"/>
      <family val="2"/>
    </font>
    <font>
      <b/>
      <sz val="12"/>
      <color rgb="FF000000"/>
      <name val="Calibri"/>
      <family val="2"/>
    </font>
    <font>
      <b/>
      <sz val="10"/>
      <color rgb="FF000000"/>
      <name val="Calibri"/>
      <family val="2"/>
    </font>
    <font>
      <sz val="10"/>
      <color rgb="FF000000"/>
      <name val="Calibri"/>
      <family val="2"/>
    </font>
    <font>
      <u/>
      <sz val="11"/>
      <name val="Arial"/>
      <family val="2"/>
    </font>
    <font>
      <sz val="12"/>
      <color indexed="8"/>
      <name val="Arial"/>
      <family val="2"/>
    </font>
  </fonts>
  <fills count="38">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3" tint="0.39997558519241921"/>
        <bgColor indexed="64"/>
      </patternFill>
    </fill>
    <fill>
      <patternFill patternType="solid">
        <fgColor rgb="FFB8CBA5"/>
        <bgColor indexed="64"/>
      </patternFill>
    </fill>
    <fill>
      <patternFill patternType="solid">
        <fgColor rgb="FFD9C77D"/>
        <bgColor indexed="64"/>
      </patternFill>
    </fill>
    <fill>
      <patternFill patternType="solid">
        <fgColor rgb="FFBFDFFF"/>
        <bgColor indexed="64"/>
      </patternFill>
    </fill>
    <fill>
      <patternFill patternType="solid">
        <fgColor rgb="FFBCBDEB"/>
        <bgColor indexed="64"/>
      </patternFill>
    </fill>
    <fill>
      <patternFill patternType="solid">
        <fgColor rgb="FFFF9F9F"/>
        <bgColor indexed="64"/>
      </patternFill>
    </fill>
    <fill>
      <patternFill patternType="solid">
        <fgColor rgb="FFFECDA9"/>
        <bgColor indexed="64"/>
      </patternFill>
    </fill>
    <fill>
      <patternFill patternType="solid">
        <fgColor theme="0"/>
        <bgColor indexed="64"/>
      </patternFill>
    </fill>
    <fill>
      <patternFill patternType="solid">
        <fgColor theme="0" tint="-0.249977111117893"/>
        <bgColor indexed="64"/>
      </patternFill>
    </fill>
    <fill>
      <patternFill patternType="solid">
        <fgColor rgb="FFB2B2B2"/>
        <bgColor indexed="64"/>
      </patternFill>
    </fill>
    <fill>
      <patternFill patternType="solid">
        <fgColor rgb="FFA6D2FF"/>
        <bgColor indexed="64"/>
      </patternFill>
    </fill>
    <fill>
      <patternFill patternType="solid">
        <fgColor rgb="FFD3E2C5"/>
        <bgColor indexed="64"/>
      </patternFill>
    </fill>
    <fill>
      <patternFill patternType="solid">
        <fgColor theme="4" tint="0.79998168889431442"/>
        <bgColor indexed="64"/>
      </patternFill>
    </fill>
    <fill>
      <patternFill patternType="solid">
        <fgColor rgb="FFFFAD5B"/>
        <bgColor indexed="64"/>
      </patternFill>
    </fill>
    <fill>
      <patternFill patternType="solid">
        <fgColor rgb="FFEDC776"/>
        <bgColor indexed="64"/>
      </patternFill>
    </fill>
    <fill>
      <patternFill patternType="solid">
        <fgColor rgb="FFC0D68D"/>
        <bgColor indexed="64"/>
      </patternFill>
    </fill>
    <fill>
      <patternFill patternType="solid">
        <fgColor theme="0" tint="-4.9989318521683403E-2"/>
        <bgColor indexed="64"/>
      </patternFill>
    </fill>
    <fill>
      <patternFill patternType="solid">
        <fgColor rgb="FFFFCFBB"/>
        <bgColor indexed="64"/>
      </patternFill>
    </fill>
    <fill>
      <patternFill patternType="solid">
        <fgColor rgb="FFEAEAEA"/>
        <bgColor indexed="64"/>
      </patternFill>
    </fill>
    <fill>
      <patternFill patternType="solid">
        <fgColor theme="0" tint="-0.14999847407452621"/>
        <bgColor indexed="64"/>
      </patternFill>
    </fill>
    <fill>
      <patternFill patternType="solid">
        <fgColor rgb="FF538DD5"/>
        <bgColor rgb="FF538DD5"/>
      </patternFill>
    </fill>
    <fill>
      <patternFill patternType="solid">
        <fgColor rgb="FFC0C0C0"/>
        <bgColor rgb="FFC0C0C0"/>
      </patternFill>
    </fill>
    <fill>
      <patternFill patternType="solid">
        <fgColor rgb="FFD9C77D"/>
        <bgColor rgb="FFD9C77D"/>
      </patternFill>
    </fill>
    <fill>
      <patternFill patternType="solid">
        <fgColor rgb="FFB8CBA5"/>
        <bgColor rgb="FFB8CBA5"/>
      </patternFill>
    </fill>
    <fill>
      <patternFill patternType="solid">
        <fgColor rgb="FFBFDFFF"/>
        <bgColor rgb="FFBFDFFF"/>
      </patternFill>
    </fill>
    <fill>
      <patternFill patternType="solid">
        <fgColor rgb="FFB2B2B2"/>
        <bgColor rgb="FFB2B2B2"/>
      </patternFill>
    </fill>
    <fill>
      <patternFill patternType="solid">
        <fgColor rgb="FFBCBDEB"/>
        <bgColor rgb="FFBCBDEB"/>
      </patternFill>
    </fill>
    <fill>
      <patternFill patternType="solid">
        <fgColor rgb="FFBFBFBF"/>
        <bgColor rgb="FFBFBFBF"/>
      </patternFill>
    </fill>
    <fill>
      <patternFill patternType="solid">
        <fgColor rgb="FFDCE6F1"/>
        <bgColor rgb="FFDCE6F1"/>
      </patternFill>
    </fill>
    <fill>
      <patternFill patternType="solid">
        <fgColor rgb="FFD9D9D9"/>
        <bgColor rgb="FFD9D9D9"/>
      </patternFill>
    </fill>
    <fill>
      <patternFill patternType="solid">
        <fgColor rgb="FFFFFFFF"/>
        <bgColor rgb="FFFFFFFF"/>
      </patternFill>
    </fill>
    <fill>
      <patternFill patternType="solid">
        <fgColor rgb="FFCCFF99"/>
        <bgColor rgb="FFCCFF99"/>
      </patternFill>
    </fill>
    <fill>
      <patternFill patternType="solid">
        <fgColor rgb="FFED6B55"/>
        <bgColor indexed="64"/>
      </patternFill>
    </fill>
    <fill>
      <patternFill patternType="solid">
        <fgColor rgb="FFDAC5B8"/>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indexed="64"/>
      </top>
      <bottom style="medium">
        <color indexed="64"/>
      </bottom>
      <diagonal/>
    </border>
    <border>
      <left style="medium">
        <color rgb="FF000000"/>
      </left>
      <right style="thin">
        <color rgb="FF000000"/>
      </right>
      <top style="thin">
        <color indexed="64"/>
      </top>
      <bottom style="medium">
        <color indexed="64"/>
      </bottom>
      <diagonal/>
    </border>
    <border>
      <left style="thin">
        <color rgb="FF000000"/>
      </left>
      <right style="medium">
        <color rgb="FF000000"/>
      </right>
      <top style="thin">
        <color indexed="64"/>
      </top>
      <bottom style="medium">
        <color indexed="64"/>
      </bottom>
      <diagonal/>
    </border>
    <border>
      <left style="medium">
        <color rgb="FF000000"/>
      </left>
      <right style="medium">
        <color rgb="FF000000"/>
      </right>
      <top style="thin">
        <color rgb="FF000000"/>
      </top>
      <bottom style="medium">
        <color indexed="64"/>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2">
    <xf numFmtId="0" fontId="0" fillId="0" borderId="0"/>
    <xf numFmtId="0" fontId="1" fillId="0" borderId="0"/>
  </cellStyleXfs>
  <cellXfs count="699">
    <xf numFmtId="0" fontId="0" fillId="0" borderId="0" xfId="0"/>
    <xf numFmtId="0" fontId="2"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xf numFmtId="0" fontId="7"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9" fillId="0" borderId="0" xfId="0" applyFont="1"/>
    <xf numFmtId="0" fontId="8" fillId="0" borderId="0" xfId="0" applyFont="1" applyFill="1" applyAlignment="1">
      <alignment horizontal="center" vertical="center" wrapText="1"/>
    </xf>
    <xf numFmtId="0" fontId="4" fillId="3"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1" xfId="0" applyFont="1" applyFill="1" applyBorder="1" applyAlignment="1">
      <alignment horizontal="center" wrapText="1"/>
    </xf>
    <xf numFmtId="0" fontId="14" fillId="0" borderId="0" xfId="0" applyFont="1" applyFill="1" applyBorder="1" applyAlignment="1">
      <alignment horizontal="center" vertical="center" wrapText="1"/>
    </xf>
    <xf numFmtId="0" fontId="3" fillId="0" borderId="0" xfId="0" applyFont="1" applyFill="1" applyBorder="1" applyAlignment="1">
      <alignment vertical="center" wrapText="1"/>
    </xf>
    <xf numFmtId="3" fontId="14"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2" fillId="0" borderId="0" xfId="0" applyFont="1" applyFill="1"/>
    <xf numFmtId="0" fontId="7" fillId="0" borderId="0" xfId="0" applyFont="1" applyFill="1"/>
    <xf numFmtId="0" fontId="4" fillId="0" borderId="1" xfId="0" applyFont="1" applyFill="1" applyBorder="1" applyAlignment="1">
      <alignment horizontal="center" vertical="center" wrapText="1"/>
    </xf>
    <xf numFmtId="0" fontId="13" fillId="0" borderId="0" xfId="0" applyFont="1" applyFill="1"/>
    <xf numFmtId="0" fontId="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4"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17" fillId="0" borderId="0" xfId="0" applyFont="1"/>
    <xf numFmtId="0" fontId="7" fillId="0" borderId="1" xfId="0" applyFont="1" applyFill="1" applyBorder="1" applyAlignment="1">
      <alignment horizontal="center" wrapText="1"/>
    </xf>
    <xf numFmtId="0" fontId="19" fillId="0" borderId="1" xfId="0" applyFont="1" applyFill="1" applyBorder="1" applyAlignment="1">
      <alignment horizontal="left" vertical="center" wrapText="1"/>
    </xf>
    <xf numFmtId="0" fontId="20" fillId="0" borderId="0" xfId="0" applyFont="1"/>
    <xf numFmtId="0" fontId="3" fillId="0" borderId="1" xfId="0" applyFont="1" applyFill="1" applyBorder="1" applyAlignment="1">
      <alignment horizontal="left" vertical="center" wrapText="1"/>
    </xf>
    <xf numFmtId="0" fontId="13" fillId="10" borderId="1" xfId="0" applyFont="1" applyFill="1" applyBorder="1" applyAlignment="1">
      <alignment horizontal="center"/>
    </xf>
    <xf numFmtId="0" fontId="13" fillId="9" borderId="1" xfId="0" applyFont="1" applyFill="1" applyBorder="1" applyAlignment="1">
      <alignment horizontal="center"/>
    </xf>
    <xf numFmtId="3" fontId="7" fillId="0" borderId="0"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left" vertical="center" wrapText="1"/>
    </xf>
    <xf numFmtId="10" fontId="24" fillId="0" borderId="1" xfId="0" applyNumberFormat="1" applyFont="1" applyFill="1" applyBorder="1" applyAlignment="1">
      <alignment horizontal="center" wrapText="1"/>
    </xf>
    <xf numFmtId="1" fontId="24" fillId="0" borderId="1" xfId="0" applyNumberFormat="1" applyFont="1" applyFill="1" applyBorder="1" applyAlignment="1">
      <alignment horizontal="center" wrapText="1"/>
    </xf>
    <xf numFmtId="2" fontId="24" fillId="0" borderId="1" xfId="0" applyNumberFormat="1" applyFont="1" applyFill="1" applyBorder="1" applyAlignment="1">
      <alignment horizontal="center" wrapText="1"/>
    </xf>
    <xf numFmtId="0" fontId="0" fillId="0" borderId="0" xfId="0" applyAlignment="1">
      <alignment horizontal="center"/>
    </xf>
    <xf numFmtId="0" fontId="20" fillId="0" borderId="0" xfId="0" applyFont="1" applyAlignment="1">
      <alignment horizontal="center"/>
    </xf>
    <xf numFmtId="0" fontId="11" fillId="0" borderId="0" xfId="0" applyFont="1" applyAlignment="1">
      <alignment horizontal="center" vertical="center"/>
    </xf>
    <xf numFmtId="0" fontId="7" fillId="7" borderId="1" xfId="0" applyFont="1" applyFill="1" applyBorder="1" applyAlignment="1">
      <alignment horizont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10" fontId="24" fillId="0" borderId="6" xfId="0" applyNumberFormat="1" applyFont="1" applyFill="1" applyBorder="1" applyAlignment="1">
      <alignment horizontal="center" wrapText="1"/>
    </xf>
    <xf numFmtId="1" fontId="24" fillId="0" borderId="10" xfId="0" applyNumberFormat="1" applyFont="1" applyFill="1" applyBorder="1" applyAlignment="1">
      <alignment horizontal="center" wrapText="1"/>
    </xf>
    <xf numFmtId="2" fontId="24" fillId="0" borderId="11" xfId="0" applyNumberFormat="1" applyFont="1" applyFill="1" applyBorder="1" applyAlignment="1">
      <alignment horizontal="center" wrapText="1"/>
    </xf>
    <xf numFmtId="1" fontId="24" fillId="0" borderId="12" xfId="0" applyNumberFormat="1" applyFont="1" applyFill="1" applyBorder="1" applyAlignment="1">
      <alignment horizontal="center" wrapText="1"/>
    </xf>
    <xf numFmtId="2" fontId="24" fillId="0" borderId="13" xfId="0" applyNumberFormat="1" applyFont="1" applyFill="1" applyBorder="1" applyAlignment="1">
      <alignment horizontal="center" wrapText="1"/>
    </xf>
    <xf numFmtId="1" fontId="24" fillId="0" borderId="14" xfId="0" applyNumberFormat="1" applyFont="1" applyFill="1" applyBorder="1" applyAlignment="1">
      <alignment horizontal="center" wrapText="1"/>
    </xf>
    <xf numFmtId="2" fontId="24" fillId="0" borderId="15" xfId="0" applyNumberFormat="1" applyFont="1" applyFill="1" applyBorder="1" applyAlignment="1">
      <alignment horizontal="center" wrapText="1"/>
    </xf>
    <xf numFmtId="0" fontId="7" fillId="0" borderId="0" xfId="0" applyFont="1" applyFill="1" applyBorder="1" applyAlignment="1">
      <alignment horizontal="center" wrapText="1"/>
    </xf>
    <xf numFmtId="0" fontId="21" fillId="0" borderId="8"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12" borderId="6" xfId="0" applyFont="1" applyFill="1" applyBorder="1" applyAlignment="1">
      <alignment horizontal="left" vertical="center" wrapText="1"/>
    </xf>
    <xf numFmtId="0" fontId="7" fillId="7" borderId="7" xfId="0" applyFont="1" applyFill="1" applyBorder="1" applyAlignment="1">
      <alignment horizontal="center" wrapText="1"/>
    </xf>
    <xf numFmtId="0" fontId="24" fillId="0" borderId="8" xfId="0" applyFont="1" applyFill="1" applyBorder="1" applyAlignment="1">
      <alignment horizontal="center" wrapText="1"/>
    </xf>
    <xf numFmtId="0" fontId="24" fillId="0" borderId="9" xfId="0" applyFont="1" applyFill="1" applyBorder="1" applyAlignment="1">
      <alignment horizontal="center" wrapText="1"/>
    </xf>
    <xf numFmtId="0" fontId="24" fillId="0" borderId="12" xfId="0" applyFont="1" applyFill="1" applyBorder="1" applyAlignment="1">
      <alignment horizontal="center" wrapText="1"/>
    </xf>
    <xf numFmtId="0" fontId="24" fillId="0" borderId="13" xfId="0" applyFont="1" applyFill="1" applyBorder="1" applyAlignment="1">
      <alignment horizontal="center" wrapText="1"/>
    </xf>
    <xf numFmtId="0" fontId="24" fillId="0" borderId="14" xfId="0" applyFont="1" applyFill="1" applyBorder="1" applyAlignment="1">
      <alignment horizontal="center" wrapText="1"/>
    </xf>
    <xf numFmtId="0" fontId="24" fillId="0" borderId="15" xfId="0" applyFont="1" applyFill="1" applyBorder="1" applyAlignment="1">
      <alignment horizontal="center" wrapText="1"/>
    </xf>
    <xf numFmtId="0" fontId="25" fillId="7"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3" fillId="5" borderId="7" xfId="0" applyFont="1" applyFill="1" applyBorder="1" applyAlignment="1">
      <alignment horizontal="left" vertical="center" wrapText="1"/>
    </xf>
    <xf numFmtId="0" fontId="7" fillId="5" borderId="7" xfId="0" applyFont="1" applyFill="1" applyBorder="1" applyAlignment="1">
      <alignment horizontal="center" wrapText="1"/>
    </xf>
    <xf numFmtId="0" fontId="25" fillId="5" borderId="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7" fillId="8" borderId="6" xfId="0" applyFont="1" applyFill="1" applyBorder="1" applyAlignment="1">
      <alignment horizontal="center" wrapText="1"/>
    </xf>
    <xf numFmtId="0" fontId="18" fillId="0" borderId="0"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4" fillId="0" borderId="6" xfId="0" applyFont="1" applyFill="1" applyBorder="1" applyAlignment="1">
      <alignment horizontal="center" wrapText="1"/>
    </xf>
    <xf numFmtId="0" fontId="13" fillId="10" borderId="8" xfId="0" applyFont="1" applyFill="1" applyBorder="1" applyAlignment="1">
      <alignment horizontal="center"/>
    </xf>
    <xf numFmtId="0" fontId="13" fillId="9" borderId="8" xfId="0" applyFont="1" applyFill="1" applyBorder="1" applyAlignment="1">
      <alignment horizontal="center"/>
    </xf>
    <xf numFmtId="0" fontId="13" fillId="0" borderId="8" xfId="0" applyFont="1" applyFill="1" applyBorder="1" applyAlignment="1">
      <alignment horizontal="center" wrapText="1"/>
    </xf>
    <xf numFmtId="0" fontId="13" fillId="10" borderId="12" xfId="0" applyFont="1" applyFill="1" applyBorder="1" applyAlignment="1">
      <alignment horizontal="center"/>
    </xf>
    <xf numFmtId="0" fontId="13" fillId="10" borderId="13" xfId="0" applyFont="1" applyFill="1" applyBorder="1" applyAlignment="1">
      <alignment horizontal="center"/>
    </xf>
    <xf numFmtId="0" fontId="13" fillId="9" borderId="12" xfId="0" applyFont="1" applyFill="1" applyBorder="1" applyAlignment="1">
      <alignment horizontal="center"/>
    </xf>
    <xf numFmtId="0" fontId="13" fillId="9" borderId="13" xfId="0" applyFont="1" applyFill="1" applyBorder="1" applyAlignment="1">
      <alignment horizontal="center"/>
    </xf>
    <xf numFmtId="0" fontId="13" fillId="0" borderId="12" xfId="0" applyFont="1" applyFill="1" applyBorder="1" applyAlignment="1">
      <alignment horizontal="center" wrapText="1"/>
    </xf>
    <xf numFmtId="0" fontId="13" fillId="0" borderId="13" xfId="0" applyFont="1" applyFill="1" applyBorder="1" applyAlignment="1">
      <alignment horizontal="center" wrapText="1"/>
    </xf>
    <xf numFmtId="0" fontId="3" fillId="0" borderId="8" xfId="0" applyFont="1" applyFill="1" applyBorder="1" applyAlignment="1">
      <alignment horizontal="center" vertical="center" wrapText="1"/>
    </xf>
    <xf numFmtId="0" fontId="7" fillId="12" borderId="7" xfId="0" applyFont="1" applyFill="1" applyBorder="1" applyAlignment="1">
      <alignment horizontal="center" wrapText="1"/>
    </xf>
    <xf numFmtId="0" fontId="21" fillId="0" borderId="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5" fillId="12" borderId="7" xfId="0"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3" fontId="22" fillId="2" borderId="16" xfId="0" applyNumberFormat="1" applyFont="1" applyFill="1" applyBorder="1" applyAlignment="1">
      <alignment horizontal="center" vertical="center" wrapText="1"/>
    </xf>
    <xf numFmtId="3" fontId="22" fillId="2" borderId="14" xfId="0" applyNumberFormat="1" applyFont="1" applyFill="1" applyBorder="1" applyAlignment="1">
      <alignment horizontal="center" vertical="center" wrapText="1"/>
    </xf>
    <xf numFmtId="3" fontId="22" fillId="2" borderId="15"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10" fontId="28" fillId="0" borderId="6" xfId="0" applyNumberFormat="1" applyFont="1" applyFill="1" applyBorder="1" applyAlignment="1">
      <alignment horizontal="center" wrapText="1"/>
    </xf>
    <xf numFmtId="0" fontId="23" fillId="6" borderId="7" xfId="0" applyFont="1" applyFill="1" applyBorder="1" applyAlignment="1">
      <alignment horizontal="left" vertical="center" wrapText="1"/>
    </xf>
    <xf numFmtId="0" fontId="7" fillId="6" borderId="7" xfId="0" applyFont="1" applyFill="1" applyBorder="1" applyAlignment="1">
      <alignment horizontal="center" wrapText="1"/>
    </xf>
    <xf numFmtId="0" fontId="25" fillId="6"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16" fillId="4" borderId="6" xfId="0" applyFont="1" applyFill="1" applyBorder="1" applyAlignment="1">
      <alignment horizontal="center" vertical="center" wrapText="1"/>
    </xf>
    <xf numFmtId="0" fontId="24" fillId="11" borderId="8" xfId="0" applyFont="1" applyFill="1" applyBorder="1" applyAlignment="1">
      <alignment horizontal="center" wrapText="1"/>
    </xf>
    <xf numFmtId="0" fontId="13" fillId="11" borderId="8" xfId="0" applyFont="1" applyFill="1" applyBorder="1" applyAlignment="1">
      <alignment horizontal="center"/>
    </xf>
    <xf numFmtId="0" fontId="13" fillId="11" borderId="8" xfId="0" applyFont="1" applyFill="1" applyBorder="1" applyAlignment="1">
      <alignment horizontal="center" wrapText="1"/>
    </xf>
    <xf numFmtId="0" fontId="24" fillId="11" borderId="9" xfId="0" applyFont="1" applyFill="1" applyBorder="1" applyAlignment="1">
      <alignment horizontal="center" wrapText="1"/>
    </xf>
    <xf numFmtId="0" fontId="23" fillId="0" borderId="6"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7" xfId="0" applyFont="1" applyFill="1" applyBorder="1" applyAlignment="1">
      <alignment horizontal="center" wrapText="1"/>
    </xf>
    <xf numFmtId="0" fontId="30" fillId="8" borderId="6" xfId="0" applyFont="1" applyFill="1" applyBorder="1" applyAlignment="1">
      <alignment horizontal="left" vertical="center" wrapText="1"/>
    </xf>
    <xf numFmtId="0" fontId="29" fillId="0" borderId="27" xfId="0" applyFont="1" applyBorder="1" applyAlignment="1">
      <alignment horizontal="center" wrapText="1"/>
    </xf>
    <xf numFmtId="0" fontId="7" fillId="9" borderId="6" xfId="0" applyFont="1" applyFill="1" applyBorder="1" applyAlignment="1">
      <alignment horizontal="center" wrapText="1"/>
    </xf>
    <xf numFmtId="0" fontId="30" fillId="9" borderId="6"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7" fillId="8" borderId="7" xfId="0" applyFont="1" applyFill="1" applyBorder="1" applyAlignment="1">
      <alignment horizontal="center" wrapText="1"/>
    </xf>
    <xf numFmtId="0" fontId="25" fillId="8" borderId="7" xfId="0" applyFont="1" applyFill="1" applyBorder="1" applyAlignment="1">
      <alignment horizontal="center" vertical="center" wrapText="1"/>
    </xf>
    <xf numFmtId="0" fontId="7" fillId="13" borderId="7" xfId="0" applyFont="1" applyFill="1" applyBorder="1" applyAlignment="1">
      <alignment horizontal="center" wrapText="1"/>
    </xf>
    <xf numFmtId="0" fontId="23" fillId="13" borderId="6" xfId="0" applyFont="1" applyFill="1" applyBorder="1" applyAlignment="1">
      <alignment horizontal="left" vertical="center" wrapText="1"/>
    </xf>
    <xf numFmtId="0" fontId="25" fillId="13" borderId="7" xfId="0" applyFont="1" applyFill="1" applyBorder="1" applyAlignment="1">
      <alignment horizontal="center" vertical="center" wrapText="1"/>
    </xf>
    <xf numFmtId="0" fontId="23" fillId="8" borderId="6" xfId="0" applyFont="1" applyFill="1" applyBorder="1" applyAlignment="1">
      <alignment horizontal="left" vertical="center" wrapText="1"/>
    </xf>
    <xf numFmtId="0" fontId="7" fillId="14" borderId="6" xfId="0" applyFont="1" applyFill="1" applyBorder="1" applyAlignment="1">
      <alignment horizontal="center" wrapText="1"/>
    </xf>
    <xf numFmtId="0" fontId="30" fillId="14" borderId="6" xfId="0" applyFont="1" applyFill="1" applyBorder="1" applyAlignment="1">
      <alignment horizontal="left" vertical="center" wrapText="1"/>
    </xf>
    <xf numFmtId="0" fontId="3" fillId="14" borderId="6" xfId="0" applyFont="1" applyFill="1" applyBorder="1" applyAlignment="1">
      <alignment horizontal="center" vertical="center" wrapText="1"/>
    </xf>
    <xf numFmtId="0" fontId="7" fillId="15" borderId="6" xfId="0" applyFont="1" applyFill="1" applyBorder="1" applyAlignment="1">
      <alignment horizontal="center" wrapText="1"/>
    </xf>
    <xf numFmtId="0" fontId="30" fillId="15" borderId="6" xfId="0" applyFont="1" applyFill="1" applyBorder="1" applyAlignment="1">
      <alignment horizontal="left" vertical="center" wrapText="1"/>
    </xf>
    <xf numFmtId="0" fontId="3" fillId="15" borderId="6" xfId="0" applyFont="1" applyFill="1" applyBorder="1" applyAlignment="1">
      <alignment horizontal="center" vertical="center" wrapText="1"/>
    </xf>
    <xf numFmtId="0" fontId="7" fillId="16" borderId="7" xfId="0" applyFont="1" applyFill="1" applyBorder="1" applyAlignment="1">
      <alignment horizontal="center" wrapText="1"/>
    </xf>
    <xf numFmtId="0" fontId="23" fillId="16" borderId="7" xfId="0" applyFont="1" applyFill="1" applyBorder="1" applyAlignment="1">
      <alignment horizontal="left" vertical="center" wrapText="1"/>
    </xf>
    <xf numFmtId="0" fontId="25" fillId="16" borderId="7" xfId="0" applyFont="1" applyFill="1" applyBorder="1" applyAlignment="1">
      <alignment horizontal="center" vertical="center" wrapText="1"/>
    </xf>
    <xf numFmtId="0" fontId="7" fillId="10" borderId="6" xfId="0" applyFont="1" applyFill="1" applyBorder="1" applyAlignment="1">
      <alignment horizontal="center" wrapText="1"/>
    </xf>
    <xf numFmtId="0" fontId="30" fillId="10" borderId="6" xfId="0" applyFont="1" applyFill="1" applyBorder="1" applyAlignment="1">
      <alignment horizontal="left" vertical="center" wrapText="1"/>
    </xf>
    <xf numFmtId="0" fontId="3" fillId="10" borderId="6" xfId="0" applyFont="1" applyFill="1" applyBorder="1" applyAlignment="1">
      <alignment horizontal="center" vertical="center" wrapText="1"/>
    </xf>
    <xf numFmtId="0" fontId="7" fillId="17" borderId="6" xfId="0" applyFont="1" applyFill="1" applyBorder="1" applyAlignment="1">
      <alignment horizontal="center" wrapText="1"/>
    </xf>
    <xf numFmtId="0" fontId="30" fillId="17" borderId="6" xfId="0" applyFont="1" applyFill="1" applyBorder="1" applyAlignment="1">
      <alignment horizontal="left" vertical="center" wrapText="1"/>
    </xf>
    <xf numFmtId="0" fontId="3" fillId="17" borderId="6" xfId="0" applyFont="1" applyFill="1" applyBorder="1" applyAlignment="1">
      <alignment horizontal="center" vertical="center" wrapText="1"/>
    </xf>
    <xf numFmtId="0" fontId="7" fillId="18" borderId="6" xfId="0" applyFont="1" applyFill="1" applyBorder="1" applyAlignment="1">
      <alignment horizontal="center" wrapText="1"/>
    </xf>
    <xf numFmtId="0" fontId="30" fillId="18" borderId="6" xfId="0" applyFont="1" applyFill="1" applyBorder="1" applyAlignment="1">
      <alignment horizontal="left" vertical="center" wrapText="1"/>
    </xf>
    <xf numFmtId="0" fontId="3" fillId="18" borderId="6" xfId="0" applyFont="1" applyFill="1" applyBorder="1" applyAlignment="1">
      <alignment horizontal="center" vertical="center" wrapText="1"/>
    </xf>
    <xf numFmtId="0" fontId="7" fillId="19" borderId="6" xfId="0" applyFont="1" applyFill="1" applyBorder="1" applyAlignment="1">
      <alignment horizontal="center" wrapText="1"/>
    </xf>
    <xf numFmtId="0" fontId="30" fillId="19" borderId="6" xfId="0" applyFont="1" applyFill="1" applyBorder="1" applyAlignment="1">
      <alignment horizontal="left" vertical="center" wrapText="1"/>
    </xf>
    <xf numFmtId="0" fontId="3" fillId="19" borderId="6" xfId="0" applyFont="1" applyFill="1" applyBorder="1" applyAlignment="1">
      <alignment horizontal="center" vertical="center" wrapText="1"/>
    </xf>
    <xf numFmtId="0" fontId="7" fillId="5" borderId="1" xfId="0" applyFont="1" applyFill="1" applyBorder="1" applyAlignment="1">
      <alignment horizontal="center" wrapText="1"/>
    </xf>
    <xf numFmtId="0" fontId="25" fillId="5" borderId="1" xfId="0" applyFont="1" applyFill="1" applyBorder="1" applyAlignment="1">
      <alignment horizontal="left" vertical="center" wrapText="1"/>
    </xf>
    <xf numFmtId="0" fontId="7" fillId="6" borderId="1" xfId="0" applyFont="1" applyFill="1" applyBorder="1" applyAlignment="1">
      <alignment horizontal="center" wrapText="1"/>
    </xf>
    <xf numFmtId="0" fontId="25" fillId="6" borderId="1" xfId="0" applyFont="1" applyFill="1" applyBorder="1" applyAlignment="1">
      <alignment horizontal="left" vertical="center" wrapText="1"/>
    </xf>
    <xf numFmtId="0" fontId="7" fillId="13" borderId="1" xfId="0" applyFont="1" applyFill="1" applyBorder="1" applyAlignment="1">
      <alignment horizontal="center" wrapText="1"/>
    </xf>
    <xf numFmtId="0" fontId="25" fillId="13" borderId="1"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7" fillId="8" borderId="1" xfId="0" applyFont="1" applyFill="1" applyBorder="1" applyAlignment="1">
      <alignment horizontal="center" wrapText="1"/>
    </xf>
    <xf numFmtId="0" fontId="25" fillId="8" borderId="1" xfId="0" applyFont="1" applyFill="1" applyBorder="1" applyAlignment="1">
      <alignment horizontal="left" vertical="center" wrapText="1"/>
    </xf>
    <xf numFmtId="0" fontId="7" fillId="12" borderId="1" xfId="0" applyFont="1" applyFill="1" applyBorder="1" applyAlignment="1">
      <alignment horizontal="center" wrapText="1"/>
    </xf>
    <xf numFmtId="0" fontId="25" fillId="12" borderId="1" xfId="0" applyFont="1" applyFill="1" applyBorder="1" applyAlignment="1">
      <alignment horizontal="left" vertical="center" wrapText="1"/>
    </xf>
    <xf numFmtId="0" fontId="7" fillId="10" borderId="1" xfId="0" applyFont="1" applyFill="1" applyBorder="1" applyAlignment="1">
      <alignment horizontal="center" wrapText="1"/>
    </xf>
    <xf numFmtId="0" fontId="25" fillId="10" borderId="1" xfId="0" applyFont="1" applyFill="1" applyBorder="1" applyAlignment="1">
      <alignment horizontal="left" vertical="center" wrapText="1"/>
    </xf>
    <xf numFmtId="0" fontId="7" fillId="16" borderId="1" xfId="0" applyFont="1" applyFill="1" applyBorder="1" applyAlignment="1">
      <alignment horizontal="center" wrapText="1"/>
    </xf>
    <xf numFmtId="0" fontId="23" fillId="16" borderId="1" xfId="0" applyFont="1" applyFill="1" applyBorder="1" applyAlignment="1">
      <alignment horizontal="left" vertical="center" wrapText="1"/>
    </xf>
    <xf numFmtId="0" fontId="25" fillId="16" borderId="1" xfId="0" applyFont="1" applyFill="1" applyBorder="1" applyAlignment="1">
      <alignment horizontal="left" vertical="center" wrapText="1"/>
    </xf>
    <xf numFmtId="0" fontId="3" fillId="20" borderId="1"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3" fillId="16" borderId="6"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xf numFmtId="0" fontId="30" fillId="21" borderId="6" xfId="0" applyFont="1" applyFill="1" applyBorder="1" applyAlignment="1">
      <alignment horizontal="left" vertical="center" wrapText="1"/>
    </xf>
    <xf numFmtId="0" fontId="7" fillId="21" borderId="6" xfId="0" applyFont="1" applyFill="1" applyBorder="1" applyAlignment="1">
      <alignment horizontal="center" wrapText="1"/>
    </xf>
    <xf numFmtId="0" fontId="3" fillId="21" borderId="6"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3" fillId="13" borderId="7" xfId="0" applyFont="1" applyFill="1" applyBorder="1" applyAlignment="1">
      <alignment horizontal="left" vertical="center" wrapText="1"/>
    </xf>
    <xf numFmtId="0" fontId="31" fillId="4"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4" borderId="7" xfId="0" applyFont="1" applyFill="1" applyBorder="1" applyAlignment="1">
      <alignment horizontal="center" vertical="center" wrapText="1"/>
    </xf>
    <xf numFmtId="0" fontId="7" fillId="22" borderId="7" xfId="0" applyFont="1" applyFill="1" applyBorder="1" applyAlignment="1">
      <alignment horizontal="center" wrapText="1"/>
    </xf>
    <xf numFmtId="0" fontId="25" fillId="22" borderId="7" xfId="0" applyFont="1" applyFill="1" applyBorder="1" applyAlignment="1">
      <alignment horizontal="center" vertical="center" wrapText="1"/>
    </xf>
    <xf numFmtId="0" fontId="23" fillId="22" borderId="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 fillId="22" borderId="0" xfId="0" applyFont="1" applyFill="1"/>
    <xf numFmtId="0" fontId="21" fillId="22" borderId="9" xfId="0" applyFont="1" applyFill="1" applyBorder="1" applyAlignment="1">
      <alignment horizontal="left" vertical="center" wrapText="1"/>
    </xf>
    <xf numFmtId="0" fontId="27" fillId="22" borderId="0" xfId="0" applyFont="1" applyFill="1" applyBorder="1" applyAlignment="1">
      <alignment horizontal="center" vertical="center" wrapText="1"/>
    </xf>
    <xf numFmtId="0" fontId="24" fillId="22" borderId="9" xfId="0" applyFont="1" applyFill="1" applyBorder="1" applyAlignment="1">
      <alignment horizontal="center" wrapText="1"/>
    </xf>
    <xf numFmtId="3" fontId="24" fillId="22" borderId="0" xfId="0" applyNumberFormat="1" applyFont="1" applyFill="1" applyBorder="1" applyAlignment="1">
      <alignment horizontal="center" vertical="center" wrapText="1"/>
    </xf>
    <xf numFmtId="0" fontId="25" fillId="22" borderId="0"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7" fillId="22" borderId="0" xfId="0" applyFont="1" applyFill="1"/>
    <xf numFmtId="0" fontId="4" fillId="22" borderId="0" xfId="0" applyFont="1" applyFill="1" applyBorder="1" applyAlignment="1">
      <alignment horizontal="center" vertical="center" wrapText="1"/>
    </xf>
    <xf numFmtId="0" fontId="5" fillId="22" borderId="0" xfId="0" applyFont="1" applyFill="1" applyBorder="1" applyAlignment="1">
      <alignment horizontal="center" vertical="center" wrapText="1"/>
    </xf>
    <xf numFmtId="0" fontId="5" fillId="22" borderId="0" xfId="0" applyFont="1" applyFill="1" applyAlignment="1">
      <alignment horizontal="center" vertical="center" wrapText="1"/>
    </xf>
    <xf numFmtId="0" fontId="33" fillId="0" borderId="0" xfId="0"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0" fontId="24" fillId="0" borderId="0" xfId="0" applyFont="1"/>
    <xf numFmtId="0" fontId="23" fillId="23" borderId="7" xfId="0" applyFont="1" applyFill="1" applyBorder="1" applyAlignment="1">
      <alignment horizontal="left" vertical="center" wrapText="1"/>
    </xf>
    <xf numFmtId="0" fontId="7" fillId="23" borderId="7" xfId="0" applyFont="1" applyFill="1" applyBorder="1" applyAlignment="1">
      <alignment horizontal="center" wrapText="1"/>
    </xf>
    <xf numFmtId="0" fontId="25" fillId="23" borderId="7" xfId="0" applyFont="1" applyFill="1" applyBorder="1" applyAlignment="1">
      <alignment horizontal="center" vertical="center" wrapText="1"/>
    </xf>
    <xf numFmtId="0" fontId="2" fillId="11" borderId="0" xfId="0" applyFont="1" applyFill="1"/>
    <xf numFmtId="0" fontId="21" fillId="11" borderId="8" xfId="0" applyFont="1" applyFill="1" applyBorder="1" applyAlignment="1">
      <alignment horizontal="left" vertical="center" wrapText="1"/>
    </xf>
    <xf numFmtId="0" fontId="27" fillId="11" borderId="0" xfId="0" applyFont="1" applyFill="1" applyBorder="1" applyAlignment="1">
      <alignment horizontal="center" vertical="center" wrapText="1"/>
    </xf>
    <xf numFmtId="3" fontId="24" fillId="11" borderId="0" xfId="0" applyNumberFormat="1" applyFont="1" applyFill="1" applyBorder="1" applyAlignment="1">
      <alignment horizontal="center" vertical="center" wrapText="1"/>
    </xf>
    <xf numFmtId="0" fontId="24" fillId="11" borderId="12" xfId="0" applyFont="1" applyFill="1" applyBorder="1" applyAlignment="1">
      <alignment horizontal="center" wrapText="1"/>
    </xf>
    <xf numFmtId="0" fontId="24" fillId="11" borderId="13" xfId="0" applyFont="1" applyFill="1" applyBorder="1" applyAlignment="1">
      <alignment horizontal="center" wrapText="1"/>
    </xf>
    <xf numFmtId="0" fontId="25" fillId="11" borderId="0"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7" fillId="11" borderId="0" xfId="0" applyFont="1" applyFill="1"/>
    <xf numFmtId="0" fontId="0" fillId="11" borderId="0" xfId="0" applyFill="1"/>
    <xf numFmtId="0" fontId="0" fillId="0" borderId="0" xfId="0" applyBorder="1"/>
    <xf numFmtId="0" fontId="24" fillId="0" borderId="24" xfId="0" applyFont="1" applyFill="1" applyBorder="1" applyAlignment="1">
      <alignment horizontal="center" wrapText="1"/>
    </xf>
    <xf numFmtId="0" fontId="24" fillId="0" borderId="25" xfId="0" applyFont="1" applyFill="1" applyBorder="1" applyAlignment="1">
      <alignment horizontal="center" wrapText="1"/>
    </xf>
    <xf numFmtId="0" fontId="0" fillId="0" borderId="0" xfId="0" applyFont="1" applyAlignment="1">
      <alignment horizontal="center" vertical="center"/>
    </xf>
    <xf numFmtId="0" fontId="0" fillId="0" borderId="0" xfId="0" applyFont="1"/>
    <xf numFmtId="0" fontId="24" fillId="0" borderId="38" xfId="0" applyFont="1" applyFill="1" applyBorder="1" applyAlignment="1">
      <alignment horizontal="center" wrapText="1"/>
    </xf>
    <xf numFmtId="0" fontId="21" fillId="0" borderId="38" xfId="0" applyFont="1" applyFill="1" applyBorder="1" applyAlignment="1">
      <alignment horizontal="left" vertic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25" fillId="0" borderId="38" xfId="0" applyFont="1" applyFill="1" applyBorder="1" applyAlignment="1">
      <alignment horizontal="center" vertical="center" wrapText="1"/>
    </xf>
    <xf numFmtId="0" fontId="0" fillId="0" borderId="5" xfId="0" applyBorder="1"/>
    <xf numFmtId="0" fontId="25" fillId="7" borderId="42" xfId="0" applyFont="1" applyFill="1" applyBorder="1" applyAlignment="1">
      <alignment horizontal="center" vertical="center" wrapText="1"/>
    </xf>
    <xf numFmtId="0" fontId="35" fillId="0" borderId="0" xfId="0" applyFont="1"/>
    <xf numFmtId="0" fontId="36" fillId="0" borderId="0" xfId="0" applyFont="1" applyFill="1" applyAlignment="1">
      <alignment horizontal="center" vertical="center" wrapText="1"/>
    </xf>
    <xf numFmtId="0" fontId="0" fillId="0" borderId="0" xfId="0" applyAlignment="1">
      <alignment horizontal="center" vertical="center"/>
    </xf>
    <xf numFmtId="0" fontId="37" fillId="24" borderId="43" xfId="0" applyFont="1" applyFill="1" applyBorder="1" applyAlignment="1">
      <alignment horizontal="center" vertical="center" wrapText="1"/>
    </xf>
    <xf numFmtId="0" fontId="38" fillId="0" borderId="0" xfId="0" applyFont="1" applyFill="1" applyAlignment="1">
      <alignment horizontal="center" vertical="center" wrapText="1"/>
    </xf>
    <xf numFmtId="3" fontId="38" fillId="0" borderId="0" xfId="0" applyNumberFormat="1" applyFont="1" applyFill="1" applyAlignment="1">
      <alignment horizontal="center" vertical="center" wrapText="1"/>
    </xf>
    <xf numFmtId="0" fontId="39" fillId="0" borderId="0" xfId="0" applyFont="1"/>
    <xf numFmtId="0" fontId="40" fillId="25" borderId="44" xfId="0" applyFont="1" applyFill="1" applyBorder="1" applyAlignment="1">
      <alignment horizontal="left" vertical="center" wrapText="1"/>
    </xf>
    <xf numFmtId="3" fontId="40" fillId="0" borderId="0" xfId="0" applyNumberFormat="1" applyFont="1" applyFill="1" applyAlignment="1">
      <alignment horizontal="center" vertical="center" wrapText="1"/>
    </xf>
    <xf numFmtId="3" fontId="40" fillId="25" borderId="44" xfId="0" applyNumberFormat="1" applyFont="1" applyFill="1" applyBorder="1" applyAlignment="1">
      <alignment horizontal="center" vertical="center" wrapText="1"/>
    </xf>
    <xf numFmtId="3" fontId="41" fillId="25" borderId="45" xfId="0"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3" fontId="41" fillId="25" borderId="46" xfId="0" applyNumberFormat="1" applyFont="1" applyFill="1" applyBorder="1" applyAlignment="1">
      <alignment horizontal="center" vertical="center" wrapText="1"/>
    </xf>
    <xf numFmtId="3" fontId="41" fillId="25" borderId="47" xfId="0" applyNumberFormat="1" applyFont="1" applyFill="1" applyBorder="1" applyAlignment="1">
      <alignment horizontal="center" vertical="center" wrapText="1"/>
    </xf>
    <xf numFmtId="1" fontId="40" fillId="25" borderId="44" xfId="0" applyNumberFormat="1" applyFont="1" applyFill="1" applyBorder="1" applyAlignment="1">
      <alignment horizontal="center" vertical="center" wrapText="1"/>
    </xf>
    <xf numFmtId="0" fontId="40" fillId="0" borderId="0" xfId="0" applyFont="1" applyFill="1" applyAlignment="1">
      <alignment horizontal="center" vertical="center" wrapText="1"/>
    </xf>
    <xf numFmtId="0" fontId="42" fillId="26" borderId="48" xfId="0" applyFont="1" applyFill="1" applyBorder="1" applyAlignment="1">
      <alignment horizontal="left" vertical="center" wrapText="1"/>
    </xf>
    <xf numFmtId="0" fontId="43" fillId="0" borderId="0" xfId="0" applyFont="1" applyFill="1" applyAlignment="1">
      <alignment horizontal="center" vertical="center" wrapText="1"/>
    </xf>
    <xf numFmtId="0" fontId="36" fillId="26" borderId="48" xfId="0" applyFont="1" applyFill="1" applyBorder="1" applyAlignment="1">
      <alignment horizontal="center" wrapText="1"/>
    </xf>
    <xf numFmtId="3" fontId="36" fillId="0" borderId="0" xfId="0" applyNumberFormat="1" applyFont="1" applyFill="1" applyAlignment="1">
      <alignment horizontal="center" vertical="center" wrapText="1"/>
    </xf>
    <xf numFmtId="0" fontId="40" fillId="26" borderId="48" xfId="0" applyFont="1" applyFill="1" applyBorder="1" applyAlignment="1">
      <alignment horizontal="center" vertical="center" wrapText="1"/>
    </xf>
    <xf numFmtId="0" fontId="36" fillId="0" borderId="0" xfId="0" applyFont="1"/>
    <xf numFmtId="0" fontId="41" fillId="27" borderId="43" xfId="0" applyFont="1" applyFill="1" applyBorder="1" applyAlignment="1">
      <alignment horizontal="left" vertical="center" wrapText="1"/>
    </xf>
    <xf numFmtId="0" fontId="36" fillId="27" borderId="43" xfId="0" applyFont="1" applyFill="1" applyBorder="1" applyAlignment="1">
      <alignment horizontal="center" wrapText="1"/>
    </xf>
    <xf numFmtId="0" fontId="29" fillId="27" borderId="43" xfId="0" applyFont="1" applyFill="1" applyBorder="1" applyAlignment="1">
      <alignment horizontal="center" vertical="center" wrapText="1"/>
    </xf>
    <xf numFmtId="0" fontId="29" fillId="0" borderId="49" xfId="0" applyFont="1" applyFill="1" applyBorder="1" applyAlignment="1">
      <alignment horizontal="left" vertical="center" wrapText="1"/>
    </xf>
    <xf numFmtId="0" fontId="44" fillId="0" borderId="0" xfId="0" applyFont="1" applyFill="1" applyAlignment="1">
      <alignment horizontal="center" vertical="center" wrapText="1"/>
    </xf>
    <xf numFmtId="0" fontId="29" fillId="0" borderId="49" xfId="0" applyFont="1" applyFill="1" applyBorder="1" applyAlignment="1">
      <alignment horizontal="center" wrapText="1"/>
    </xf>
    <xf numFmtId="0" fontId="45" fillId="0" borderId="0" xfId="0" applyFont="1" applyFill="1" applyAlignment="1">
      <alignment horizontal="center" vertical="center" wrapText="1"/>
    </xf>
    <xf numFmtId="0" fontId="29" fillId="0" borderId="50" xfId="0" applyFont="1" applyFill="1" applyBorder="1" applyAlignment="1">
      <alignment horizontal="center" wrapText="1"/>
    </xf>
    <xf numFmtId="0" fontId="29" fillId="0" borderId="51" xfId="0" applyFont="1" applyFill="1" applyBorder="1" applyAlignment="1">
      <alignment horizontal="center" wrapText="1"/>
    </xf>
    <xf numFmtId="0" fontId="41" fillId="0" borderId="0" xfId="0" applyFont="1" applyFill="1" applyAlignment="1">
      <alignment horizontal="center" vertical="center" wrapText="1"/>
    </xf>
    <xf numFmtId="0" fontId="29" fillId="0" borderId="49" xfId="0" applyFont="1" applyFill="1" applyBorder="1" applyAlignment="1">
      <alignment horizontal="center" vertical="center" wrapText="1"/>
    </xf>
    <xf numFmtId="0" fontId="29" fillId="0" borderId="52" xfId="0" applyFont="1" applyFill="1" applyBorder="1" applyAlignment="1">
      <alignment horizontal="center" wrapText="1"/>
    </xf>
    <xf numFmtId="0" fontId="29" fillId="0" borderId="53" xfId="0" applyFont="1" applyFill="1" applyBorder="1" applyAlignment="1">
      <alignment horizontal="center" wrapText="1"/>
    </xf>
    <xf numFmtId="0" fontId="29" fillId="0" borderId="54" xfId="0" applyFont="1" applyFill="1" applyBorder="1" applyAlignment="1">
      <alignment horizontal="center" wrapText="1"/>
    </xf>
    <xf numFmtId="0" fontId="29" fillId="0" borderId="44" xfId="0" applyFont="1" applyFill="1" applyBorder="1" applyAlignment="1">
      <alignment horizontal="left" vertical="center" wrapText="1"/>
    </xf>
    <xf numFmtId="0" fontId="29" fillId="0" borderId="44" xfId="0" applyFont="1" applyFill="1" applyBorder="1" applyAlignment="1">
      <alignment horizontal="center" wrapText="1"/>
    </xf>
    <xf numFmtId="0" fontId="29" fillId="0" borderId="46" xfId="0" applyFont="1" applyFill="1" applyBorder="1" applyAlignment="1">
      <alignment horizontal="center" wrapText="1"/>
    </xf>
    <xf numFmtId="0" fontId="29" fillId="0" borderId="47" xfId="0" applyFont="1" applyFill="1" applyBorder="1" applyAlignment="1">
      <alignment horizontal="center" wrapText="1"/>
    </xf>
    <xf numFmtId="0" fontId="41" fillId="26" borderId="43" xfId="0" applyFont="1" applyFill="1" applyBorder="1" applyAlignment="1">
      <alignment horizontal="left" vertical="center" wrapText="1"/>
    </xf>
    <xf numFmtId="0" fontId="36" fillId="26" borderId="43" xfId="0" applyFont="1" applyFill="1" applyBorder="1" applyAlignment="1">
      <alignment horizontal="center" wrapText="1"/>
    </xf>
    <xf numFmtId="0" fontId="29" fillId="26" borderId="4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52" xfId="0" applyFont="1" applyFill="1" applyBorder="1" applyAlignment="1">
      <alignment horizontal="center" vertical="center" wrapText="1"/>
    </xf>
    <xf numFmtId="0" fontId="29" fillId="0" borderId="55" xfId="0" applyFont="1" applyFill="1" applyBorder="1" applyAlignment="1">
      <alignment horizontal="center" wrapText="1"/>
    </xf>
    <xf numFmtId="0" fontId="29" fillId="0" borderId="44"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center" wrapText="1"/>
    </xf>
    <xf numFmtId="0" fontId="41" fillId="28" borderId="48" xfId="0" applyFont="1" applyFill="1" applyBorder="1" applyAlignment="1">
      <alignment horizontal="left" vertical="center" wrapText="1"/>
    </xf>
    <xf numFmtId="0" fontId="36" fillId="28" borderId="43" xfId="0" applyFont="1" applyFill="1" applyBorder="1" applyAlignment="1">
      <alignment horizontal="center" wrapText="1"/>
    </xf>
    <xf numFmtId="0" fontId="29" fillId="28" borderId="43" xfId="0" applyFont="1" applyFill="1" applyBorder="1" applyAlignment="1">
      <alignment horizontal="center" vertical="center" wrapText="1"/>
    </xf>
    <xf numFmtId="0" fontId="29" fillId="0" borderId="56"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41" fillId="29" borderId="48" xfId="0" applyFont="1" applyFill="1" applyBorder="1" applyAlignment="1">
      <alignment horizontal="left" vertical="center" wrapText="1"/>
    </xf>
    <xf numFmtId="0" fontId="36" fillId="29" borderId="43" xfId="0" applyFont="1" applyFill="1" applyBorder="1" applyAlignment="1">
      <alignment horizontal="center" wrapText="1"/>
    </xf>
    <xf numFmtId="0" fontId="29" fillId="29" borderId="43" xfId="0" applyFont="1" applyFill="1" applyBorder="1" applyAlignment="1">
      <alignment horizontal="center" vertical="center" wrapText="1"/>
    </xf>
    <xf numFmtId="0" fontId="41" fillId="30" borderId="48" xfId="0" applyFont="1" applyFill="1" applyBorder="1" applyAlignment="1">
      <alignment horizontal="left" vertical="center" wrapText="1"/>
    </xf>
    <xf numFmtId="0" fontId="36" fillId="30" borderId="43" xfId="0" applyFont="1" applyFill="1" applyBorder="1" applyAlignment="1">
      <alignment horizontal="center" wrapText="1"/>
    </xf>
    <xf numFmtId="0" fontId="29" fillId="30" borderId="43" xfId="0" applyFont="1" applyFill="1" applyBorder="1" applyAlignment="1">
      <alignment horizontal="center" vertical="center" wrapText="1"/>
    </xf>
    <xf numFmtId="0" fontId="41" fillId="31" borderId="48" xfId="0" applyFont="1" applyFill="1" applyBorder="1" applyAlignment="1">
      <alignment horizontal="left" vertical="center" wrapText="1"/>
    </xf>
    <xf numFmtId="0" fontId="36" fillId="31" borderId="43" xfId="0" applyFont="1" applyFill="1" applyBorder="1" applyAlignment="1">
      <alignment horizontal="center" wrapText="1"/>
    </xf>
    <xf numFmtId="0" fontId="29" fillId="31" borderId="43" xfId="0" applyFont="1" applyFill="1" applyBorder="1" applyAlignment="1">
      <alignment horizontal="center" vertical="center" wrapText="1"/>
    </xf>
    <xf numFmtId="0" fontId="29" fillId="0" borderId="43" xfId="0" applyFont="1" applyFill="1" applyBorder="1" applyAlignment="1">
      <alignment horizontal="left" vertical="center" wrapText="1"/>
    </xf>
    <xf numFmtId="0" fontId="41" fillId="32" borderId="43" xfId="0" applyFont="1" applyFill="1" applyBorder="1" applyAlignment="1">
      <alignment horizontal="left" vertical="center" wrapText="1"/>
    </xf>
    <xf numFmtId="0" fontId="36" fillId="32" borderId="43" xfId="0" applyFont="1" applyFill="1" applyBorder="1" applyAlignment="1">
      <alignment horizontal="center" wrapText="1"/>
    </xf>
    <xf numFmtId="0" fontId="29" fillId="32" borderId="43" xfId="0" applyFont="1" applyFill="1" applyBorder="1" applyAlignment="1">
      <alignment horizontal="center" vertical="center" wrapText="1"/>
    </xf>
    <xf numFmtId="0" fontId="29" fillId="0" borderId="57" xfId="0" applyFont="1" applyBorder="1" applyAlignment="1">
      <alignment horizontal="center" wrapText="1"/>
    </xf>
    <xf numFmtId="0" fontId="41" fillId="0" borderId="43" xfId="0" applyFont="1" applyFill="1" applyBorder="1" applyAlignment="1">
      <alignment horizontal="left" vertical="center" wrapText="1"/>
    </xf>
    <xf numFmtId="0" fontId="36" fillId="0" borderId="0" xfId="0" applyFont="1" applyFill="1" applyAlignment="1">
      <alignment horizontal="center" wrapText="1"/>
    </xf>
    <xf numFmtId="1" fontId="29" fillId="0" borderId="58" xfId="0" applyNumberFormat="1" applyFont="1" applyFill="1" applyBorder="1" applyAlignment="1">
      <alignment horizontal="center" wrapText="1"/>
    </xf>
    <xf numFmtId="2" fontId="29" fillId="0" borderId="59" xfId="0" applyNumberFormat="1" applyFont="1" applyFill="1" applyBorder="1" applyAlignment="1">
      <alignment horizontal="center" wrapText="1"/>
    </xf>
    <xf numFmtId="0" fontId="29" fillId="0" borderId="43" xfId="0" applyFont="1" applyFill="1" applyBorder="1" applyAlignment="1">
      <alignment horizontal="center" vertical="center" wrapText="1"/>
    </xf>
    <xf numFmtId="0" fontId="41" fillId="0" borderId="49" xfId="0" applyFont="1" applyFill="1" applyBorder="1" applyAlignment="1">
      <alignment horizontal="left" vertical="center" wrapText="1"/>
    </xf>
    <xf numFmtId="10" fontId="41" fillId="0" borderId="48" xfId="0" applyNumberFormat="1" applyFont="1" applyFill="1" applyBorder="1" applyAlignment="1">
      <alignment horizontal="center" wrapText="1"/>
    </xf>
    <xf numFmtId="1" fontId="29" fillId="0" borderId="50" xfId="0" applyNumberFormat="1" applyFont="1" applyFill="1" applyBorder="1" applyAlignment="1">
      <alignment horizontal="center" wrapText="1"/>
    </xf>
    <xf numFmtId="2" fontId="29" fillId="0" borderId="51" xfId="0" applyNumberFormat="1" applyFont="1" applyFill="1" applyBorder="1" applyAlignment="1">
      <alignment horizontal="center" wrapText="1"/>
    </xf>
    <xf numFmtId="0" fontId="41" fillId="0" borderId="44" xfId="0" applyFont="1" applyFill="1" applyBorder="1" applyAlignment="1">
      <alignment horizontal="left" vertical="center" wrapText="1"/>
    </xf>
    <xf numFmtId="1" fontId="29" fillId="0" borderId="46" xfId="0" applyNumberFormat="1" applyFont="1" applyFill="1" applyBorder="1" applyAlignment="1">
      <alignment horizontal="center" wrapText="1"/>
    </xf>
    <xf numFmtId="2" fontId="29" fillId="0" borderId="47" xfId="0" applyNumberFormat="1" applyFont="1" applyFill="1" applyBorder="1" applyAlignment="1">
      <alignment horizontal="center" wrapText="1"/>
    </xf>
    <xf numFmtId="0" fontId="37" fillId="24" borderId="48" xfId="0" applyFont="1" applyFill="1" applyBorder="1" applyAlignment="1">
      <alignment horizontal="center" vertical="center" wrapText="1"/>
    </xf>
    <xf numFmtId="0" fontId="41" fillId="33" borderId="43" xfId="0" applyFont="1" applyFill="1" applyBorder="1" applyAlignment="1">
      <alignment horizontal="left" vertical="center" wrapText="1"/>
    </xf>
    <xf numFmtId="0" fontId="36" fillId="33" borderId="43" xfId="0" applyFont="1" applyFill="1" applyBorder="1" applyAlignment="1">
      <alignment horizontal="center" wrapText="1"/>
    </xf>
    <xf numFmtId="0" fontId="29" fillId="33" borderId="43" xfId="0" applyFont="1" applyFill="1" applyBorder="1" applyAlignment="1">
      <alignment horizontal="center" vertical="center" wrapText="1"/>
    </xf>
    <xf numFmtId="0" fontId="40" fillId="0" borderId="0" xfId="0" applyFont="1" applyFill="1" applyAlignment="1">
      <alignment vertical="center" wrapText="1"/>
    </xf>
    <xf numFmtId="0" fontId="41" fillId="0" borderId="48" xfId="0" applyFont="1" applyFill="1" applyBorder="1" applyAlignment="1">
      <alignment horizontal="left" vertical="center" wrapText="1"/>
    </xf>
    <xf numFmtId="0" fontId="29" fillId="0" borderId="48" xfId="0" applyFont="1" applyFill="1" applyBorder="1" applyAlignment="1">
      <alignment horizontal="center" wrapText="1"/>
    </xf>
    <xf numFmtId="0" fontId="29" fillId="0" borderId="48" xfId="0" applyFont="1" applyFill="1" applyBorder="1" applyAlignment="1">
      <alignment horizontal="left" vertical="center" wrapText="1"/>
    </xf>
    <xf numFmtId="0" fontId="46" fillId="0" borderId="0" xfId="0" applyFont="1" applyAlignment="1">
      <alignment horizontal="center" vertical="center"/>
    </xf>
    <xf numFmtId="0" fontId="47" fillId="0" borderId="0" xfId="0" applyFont="1"/>
    <xf numFmtId="0" fontId="48" fillId="34" borderId="0" xfId="0" applyFont="1" applyFill="1"/>
    <xf numFmtId="0" fontId="49" fillId="0" borderId="0" xfId="0" applyFont="1"/>
    <xf numFmtId="0" fontId="48" fillId="0" borderId="0" xfId="0" applyFont="1"/>
    <xf numFmtId="0" fontId="29" fillId="0" borderId="48" xfId="0" applyFont="1" applyFill="1" applyBorder="1" applyAlignment="1">
      <alignment horizontal="left" vertical="center" wrapText="1"/>
    </xf>
    <xf numFmtId="0" fontId="37" fillId="24" borderId="48" xfId="0" applyFont="1" applyFill="1" applyBorder="1" applyAlignment="1">
      <alignment horizontal="center" vertical="center" wrapText="1"/>
    </xf>
    <xf numFmtId="0" fontId="0" fillId="0" borderId="0" xfId="0"/>
    <xf numFmtId="0" fontId="37" fillId="24" borderId="43"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42" fillId="35" borderId="48" xfId="0" applyFont="1" applyFill="1" applyBorder="1" applyAlignment="1">
      <alignment horizontal="left" vertical="center" wrapText="1"/>
    </xf>
    <xf numFmtId="0" fontId="36" fillId="35" borderId="48" xfId="0" applyFont="1" applyFill="1" applyBorder="1" applyAlignment="1">
      <alignment horizontal="center" wrapText="1"/>
    </xf>
    <xf numFmtId="0" fontId="40" fillId="35" borderId="48" xfId="0" applyFont="1" applyFill="1" applyBorder="1" applyAlignment="1">
      <alignment horizontal="center" vertical="center" wrapText="1"/>
    </xf>
    <xf numFmtId="0" fontId="29" fillId="0" borderId="60" xfId="0" applyFont="1" applyFill="1" applyBorder="1" applyAlignment="1">
      <alignment horizontal="center" wrapText="1"/>
    </xf>
    <xf numFmtId="0" fontId="0" fillId="0" borderId="0" xfId="0" applyAlignment="1"/>
    <xf numFmtId="0" fontId="0" fillId="0" borderId="0" xfId="0"/>
    <xf numFmtId="0" fontId="21" fillId="16" borderId="7" xfId="0" applyFont="1" applyFill="1" applyBorder="1" applyAlignment="1">
      <alignment horizontal="left" vertical="center" wrapText="1"/>
    </xf>
    <xf numFmtId="0" fontId="24" fillId="16" borderId="7" xfId="0" applyFont="1" applyFill="1" applyBorder="1" applyAlignment="1">
      <alignment horizontal="center" wrapText="1"/>
    </xf>
    <xf numFmtId="0" fontId="24" fillId="16" borderId="8" xfId="0" applyFont="1" applyFill="1" applyBorder="1" applyAlignment="1">
      <alignment horizontal="center" wrapText="1"/>
    </xf>
    <xf numFmtId="0" fontId="24" fillId="16" borderId="10" xfId="0" applyFont="1" applyFill="1" applyBorder="1" applyAlignment="1">
      <alignment horizontal="center" wrapText="1"/>
    </xf>
    <xf numFmtId="0" fontId="24" fillId="16" borderId="11" xfId="0" applyFont="1" applyFill="1" applyBorder="1" applyAlignment="1">
      <alignment horizontal="center" wrapText="1"/>
    </xf>
    <xf numFmtId="0" fontId="25" fillId="16" borderId="8" xfId="0" applyFont="1" applyFill="1" applyBorder="1" applyAlignment="1">
      <alignment horizontal="center" vertical="center" wrapText="1"/>
    </xf>
    <xf numFmtId="0" fontId="30" fillId="36" borderId="6" xfId="0" applyFont="1" applyFill="1" applyBorder="1" applyAlignment="1">
      <alignment horizontal="left" vertical="center" wrapText="1"/>
    </xf>
    <xf numFmtId="0" fontId="7" fillId="36" borderId="6" xfId="0" applyFont="1" applyFill="1" applyBorder="1" applyAlignment="1">
      <alignment horizontal="center" wrapText="1"/>
    </xf>
    <xf numFmtId="0" fontId="3" fillId="36" borderId="6" xfId="0" applyFont="1" applyFill="1" applyBorder="1" applyAlignment="1">
      <alignment horizontal="center" vertical="center" wrapText="1"/>
    </xf>
    <xf numFmtId="0" fontId="0" fillId="0" borderId="0" xfId="0" applyFill="1"/>
    <xf numFmtId="0" fontId="12" fillId="0" borderId="0" xfId="0" applyFont="1" applyFill="1" applyAlignment="1">
      <alignment horizontal="center" vertical="center"/>
    </xf>
    <xf numFmtId="0" fontId="0" fillId="0" borderId="0" xfId="0" applyFill="1" applyAlignment="1"/>
    <xf numFmtId="0" fontId="21" fillId="11" borderId="17" xfId="0" applyFont="1" applyFill="1" applyBorder="1" applyAlignment="1">
      <alignment horizontal="left" vertical="center" wrapText="1"/>
    </xf>
    <xf numFmtId="0" fontId="24" fillId="11" borderId="17" xfId="0" applyFont="1" applyFill="1" applyBorder="1" applyAlignment="1">
      <alignment horizontal="center" wrapText="1"/>
    </xf>
    <xf numFmtId="3" fontId="24" fillId="11" borderId="17" xfId="0" applyNumberFormat="1" applyFont="1" applyFill="1" applyBorder="1" applyAlignment="1">
      <alignment horizontal="center" wrapText="1"/>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5" fillId="0" borderId="17" xfId="0" applyFont="1" applyFill="1" applyBorder="1" applyAlignment="1">
      <alignment horizontal="center" vertical="center" wrapText="1"/>
    </xf>
    <xf numFmtId="0" fontId="29" fillId="0" borderId="9" xfId="0" applyFont="1" applyBorder="1" applyAlignment="1">
      <alignment horizontal="center" wrapText="1"/>
    </xf>
    <xf numFmtId="0" fontId="24" fillId="0" borderId="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7" fillId="0" borderId="0" xfId="0" applyFont="1" applyAlignment="1">
      <alignment horizontal="left" vertical="center"/>
    </xf>
    <xf numFmtId="0" fontId="7" fillId="13" borderId="18" xfId="0" applyFont="1" applyFill="1" applyBorder="1" applyAlignment="1">
      <alignment horizontal="center" wrapText="1"/>
    </xf>
    <xf numFmtId="0" fontId="7" fillId="13" borderId="19" xfId="0" applyFont="1" applyFill="1" applyBorder="1" applyAlignment="1">
      <alignment horizontal="center" wrapText="1"/>
    </xf>
    <xf numFmtId="0" fontId="24" fillId="0" borderId="22" xfId="0" applyFont="1" applyFill="1" applyBorder="1" applyAlignment="1">
      <alignment horizontal="center" wrapText="1"/>
    </xf>
    <xf numFmtId="0" fontId="24" fillId="0" borderId="23" xfId="0" applyFont="1" applyFill="1" applyBorder="1" applyAlignment="1">
      <alignment horizontal="center" wrapText="1"/>
    </xf>
    <xf numFmtId="0" fontId="7" fillId="7" borderId="18" xfId="0" applyFont="1" applyFill="1" applyBorder="1" applyAlignment="1">
      <alignment horizontal="center" wrapText="1"/>
    </xf>
    <xf numFmtId="0" fontId="7" fillId="7" borderId="19" xfId="0" applyFont="1" applyFill="1" applyBorder="1" applyAlignment="1">
      <alignment horizontal="center" wrapText="1"/>
    </xf>
    <xf numFmtId="0" fontId="7" fillId="5" borderId="18" xfId="0" applyFont="1" applyFill="1" applyBorder="1" applyAlignment="1">
      <alignment horizontal="center" wrapText="1"/>
    </xf>
    <xf numFmtId="0" fontId="7" fillId="5" borderId="19" xfId="0" applyFont="1" applyFill="1" applyBorder="1" applyAlignment="1">
      <alignment horizontal="center" wrapText="1"/>
    </xf>
    <xf numFmtId="0" fontId="7" fillId="8" borderId="18" xfId="0" applyFont="1" applyFill="1" applyBorder="1" applyAlignment="1">
      <alignment horizontal="center" wrapText="1"/>
    </xf>
    <xf numFmtId="0" fontId="7" fillId="8" borderId="19" xfId="0" applyFont="1" applyFill="1" applyBorder="1" applyAlignment="1">
      <alignment horizontal="center" wrapText="1"/>
    </xf>
    <xf numFmtId="0" fontId="7" fillId="12" borderId="18" xfId="0" applyFont="1" applyFill="1" applyBorder="1" applyAlignment="1">
      <alignment horizontal="center" wrapText="1"/>
    </xf>
    <xf numFmtId="0" fontId="7" fillId="12" borderId="19" xfId="0" applyFont="1" applyFill="1" applyBorder="1" applyAlignment="1">
      <alignment horizontal="center" wrapText="1"/>
    </xf>
    <xf numFmtId="0" fontId="7" fillId="6" borderId="18" xfId="0" applyFont="1" applyFill="1" applyBorder="1" applyAlignment="1">
      <alignment horizontal="center" wrapText="1"/>
    </xf>
    <xf numFmtId="0" fontId="7" fillId="6" borderId="19" xfId="0" applyFont="1" applyFill="1" applyBorder="1" applyAlignment="1">
      <alignment horizontal="center" wrapText="1"/>
    </xf>
    <xf numFmtId="0" fontId="24" fillId="0" borderId="20" xfId="0" applyFont="1" applyFill="1" applyBorder="1" applyAlignment="1">
      <alignment horizontal="center" wrapText="1"/>
    </xf>
    <xf numFmtId="0" fontId="24" fillId="0" borderId="21" xfId="0" applyFont="1" applyFill="1" applyBorder="1" applyAlignment="1">
      <alignment horizontal="center" wrapText="1"/>
    </xf>
    <xf numFmtId="0" fontId="16" fillId="4" borderId="2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22" borderId="18" xfId="0" applyFont="1" applyFill="1" applyBorder="1" applyAlignment="1">
      <alignment horizontal="center" wrapText="1"/>
    </xf>
    <xf numFmtId="0" fontId="7" fillId="22" borderId="19" xfId="0" applyFont="1" applyFill="1" applyBorder="1" applyAlignment="1">
      <alignment horizontal="center" wrapText="1"/>
    </xf>
    <xf numFmtId="0" fontId="7" fillId="10" borderId="20" xfId="0" applyFont="1" applyFill="1" applyBorder="1" applyAlignment="1">
      <alignment horizontal="center" wrapText="1"/>
    </xf>
    <xf numFmtId="0" fontId="7" fillId="10" borderId="21" xfId="0" applyFont="1" applyFill="1" applyBorder="1" applyAlignment="1">
      <alignment horizontal="center" wrapText="1"/>
    </xf>
    <xf numFmtId="0" fontId="2" fillId="0" borderId="0" xfId="0" applyFont="1" applyAlignment="1">
      <alignment horizontal="center"/>
    </xf>
    <xf numFmtId="0" fontId="25" fillId="0" borderId="6" xfId="0" applyFont="1" applyFill="1" applyBorder="1" applyAlignment="1">
      <alignment horizontal="center" vertical="center" wrapText="1"/>
    </xf>
    <xf numFmtId="0" fontId="7" fillId="0" borderId="0" xfId="0" applyFont="1" applyAlignment="1">
      <alignment horizontal="left" vertical="center"/>
    </xf>
    <xf numFmtId="0" fontId="7" fillId="5" borderId="18" xfId="0" applyFont="1" applyFill="1" applyBorder="1" applyAlignment="1">
      <alignment horizontal="center" wrapText="1"/>
    </xf>
    <xf numFmtId="0" fontId="7" fillId="5" borderId="19" xfId="0" applyFont="1" applyFill="1" applyBorder="1" applyAlignment="1">
      <alignment horizontal="center" wrapText="1"/>
    </xf>
    <xf numFmtId="0" fontId="7" fillId="6" borderId="18" xfId="0" applyFont="1" applyFill="1" applyBorder="1" applyAlignment="1">
      <alignment horizontal="center" wrapText="1"/>
    </xf>
    <xf numFmtId="0" fontId="7" fillId="6" borderId="19" xfId="0" applyFont="1" applyFill="1" applyBorder="1" applyAlignment="1">
      <alignment horizontal="center" wrapText="1"/>
    </xf>
    <xf numFmtId="0" fontId="24" fillId="0" borderId="25" xfId="0" applyFont="1" applyFill="1" applyBorder="1" applyAlignment="1">
      <alignment horizontal="center" wrapText="1"/>
    </xf>
    <xf numFmtId="0" fontId="24" fillId="0" borderId="21" xfId="0" applyFont="1" applyFill="1" applyBorder="1" applyAlignment="1">
      <alignment horizontal="center" wrapText="1"/>
    </xf>
    <xf numFmtId="0" fontId="7" fillId="12" borderId="18" xfId="0" applyFont="1" applyFill="1" applyBorder="1" applyAlignment="1">
      <alignment horizontal="center" wrapText="1"/>
    </xf>
    <xf numFmtId="0" fontId="7" fillId="12" borderId="19" xfId="0" applyFont="1" applyFill="1" applyBorder="1" applyAlignment="1">
      <alignment horizontal="center" wrapText="1"/>
    </xf>
    <xf numFmtId="0" fontId="7" fillId="16" borderId="18" xfId="0" applyFont="1" applyFill="1" applyBorder="1" applyAlignment="1">
      <alignment horizontal="center" wrapText="1"/>
    </xf>
    <xf numFmtId="0" fontId="7" fillId="16" borderId="19" xfId="0" applyFont="1" applyFill="1" applyBorder="1" applyAlignment="1">
      <alignment horizontal="center" wrapText="1"/>
    </xf>
    <xf numFmtId="0" fontId="16" fillId="4" borderId="2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7" fillId="13" borderId="18" xfId="0" applyFont="1" applyFill="1" applyBorder="1" applyAlignment="1">
      <alignment horizontal="center" wrapText="1"/>
    </xf>
    <xf numFmtId="0" fontId="7" fillId="13" borderId="19" xfId="0" applyFont="1" applyFill="1" applyBorder="1" applyAlignment="1">
      <alignment horizontal="center" wrapText="1"/>
    </xf>
    <xf numFmtId="0" fontId="7" fillId="8" borderId="18" xfId="0" applyFont="1" applyFill="1" applyBorder="1" applyAlignment="1">
      <alignment horizontal="center" wrapText="1"/>
    </xf>
    <xf numFmtId="0" fontId="7" fillId="8" borderId="19" xfId="0" applyFont="1" applyFill="1" applyBorder="1" applyAlignment="1">
      <alignment horizontal="center" wrapText="1"/>
    </xf>
    <xf numFmtId="0" fontId="7" fillId="7" borderId="18" xfId="0" applyFont="1" applyFill="1" applyBorder="1" applyAlignment="1">
      <alignment horizontal="center" wrapText="1"/>
    </xf>
    <xf numFmtId="0" fontId="7" fillId="7" borderId="19" xfId="0" applyFont="1" applyFill="1" applyBorder="1" applyAlignment="1">
      <alignment horizontal="center" wrapText="1"/>
    </xf>
    <xf numFmtId="0" fontId="7" fillId="22" borderId="18" xfId="0" applyFont="1" applyFill="1" applyBorder="1" applyAlignment="1">
      <alignment horizontal="center" wrapText="1"/>
    </xf>
    <xf numFmtId="0" fontId="7" fillId="22" borderId="19" xfId="0" applyFont="1" applyFill="1" applyBorder="1" applyAlignment="1">
      <alignment horizontal="center" wrapText="1"/>
    </xf>
    <xf numFmtId="0" fontId="2" fillId="0" borderId="0" xfId="0" applyFont="1" applyAlignment="1"/>
    <xf numFmtId="0" fontId="9" fillId="0" borderId="0" xfId="0" applyFont="1" applyAlignment="1"/>
    <xf numFmtId="0" fontId="7" fillId="0" borderId="0" xfId="0" applyFont="1" applyAlignment="1"/>
    <xf numFmtId="0" fontId="24" fillId="11" borderId="0" xfId="0" applyFont="1" applyFill="1" applyAlignment="1"/>
    <xf numFmtId="0" fontId="0" fillId="11" borderId="0" xfId="0" applyFont="1" applyFill="1" applyAlignment="1"/>
    <xf numFmtId="0" fontId="2" fillId="0" borderId="0" xfId="0" applyFont="1" applyFill="1" applyAlignment="1"/>
    <xf numFmtId="0" fontId="7" fillId="0" borderId="0" xfId="0" applyFont="1" applyFill="1" applyAlignment="1"/>
    <xf numFmtId="0" fontId="7" fillId="0" borderId="0" xfId="0" applyFont="1" applyFill="1" applyBorder="1" applyAlignment="1"/>
    <xf numFmtId="0" fontId="20" fillId="0" borderId="0" xfId="0" applyFont="1" applyAlignment="1"/>
    <xf numFmtId="0" fontId="17" fillId="0" borderId="0" xfId="0" applyFont="1" applyAlignment="1"/>
    <xf numFmtId="0" fontId="23" fillId="0" borderId="0" xfId="0" applyFont="1" applyFill="1" applyBorder="1" applyAlignment="1">
      <alignment horizontal="left" vertical="center" wrapText="1"/>
    </xf>
    <xf numFmtId="0" fontId="24" fillId="0" borderId="0" xfId="0" applyFont="1" applyFill="1" applyBorder="1" applyAlignment="1">
      <alignment horizontal="center" wrapText="1"/>
    </xf>
    <xf numFmtId="0" fontId="24" fillId="0" borderId="6"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7" xfId="0" applyFont="1" applyFill="1" applyBorder="1" applyAlignment="1">
      <alignment horizontal="center" wrapText="1"/>
    </xf>
    <xf numFmtId="0" fontId="24" fillId="0" borderId="61" xfId="0" applyFont="1" applyFill="1" applyBorder="1" applyAlignment="1">
      <alignment horizontal="center"/>
    </xf>
    <xf numFmtId="0" fontId="24" fillId="0" borderId="62" xfId="0" applyFont="1" applyFill="1" applyBorder="1" applyAlignment="1">
      <alignment horizontal="center"/>
    </xf>
    <xf numFmtId="3" fontId="24" fillId="11" borderId="22" xfId="0" applyNumberFormat="1" applyFont="1" applyFill="1" applyBorder="1" applyAlignment="1">
      <alignment horizontal="center" wrapText="1"/>
    </xf>
    <xf numFmtId="0" fontId="24" fillId="0" borderId="14" xfId="0" applyFont="1" applyFill="1" applyBorder="1" applyAlignment="1">
      <alignment horizontal="center"/>
    </xf>
    <xf numFmtId="0" fontId="24" fillId="0" borderId="15" xfId="0" applyFont="1" applyFill="1" applyBorder="1" applyAlignment="1">
      <alignment horizontal="center"/>
    </xf>
    <xf numFmtId="0" fontId="24" fillId="0" borderId="2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0" fillId="0" borderId="0" xfId="0"/>
    <xf numFmtId="0" fontId="23" fillId="7" borderId="7" xfId="0" applyFont="1" applyFill="1" applyBorder="1" applyAlignment="1">
      <alignment horizontal="left" vertical="center" wrapText="1"/>
    </xf>
    <xf numFmtId="3" fontId="25" fillId="2" borderId="16" xfId="0" applyNumberFormat="1" applyFont="1" applyFill="1" applyBorder="1" applyAlignment="1">
      <alignment horizontal="center" vertical="center" wrapText="1"/>
    </xf>
    <xf numFmtId="3" fontId="25" fillId="2" borderId="14" xfId="0" applyNumberFormat="1" applyFont="1" applyFill="1" applyBorder="1" applyAlignment="1">
      <alignment horizontal="center" vertical="center" wrapText="1"/>
    </xf>
    <xf numFmtId="3" fontId="25" fillId="2" borderId="15" xfId="0" applyNumberFormat="1" applyFont="1" applyFill="1" applyBorder="1" applyAlignment="1">
      <alignment horizontal="center" vertical="center" wrapText="1"/>
    </xf>
    <xf numFmtId="1" fontId="3" fillId="2" borderId="16" xfId="0" applyNumberFormat="1" applyFont="1" applyFill="1" applyBorder="1" applyAlignment="1">
      <alignment vertical="center" wrapText="1"/>
    </xf>
    <xf numFmtId="0" fontId="23" fillId="20" borderId="6" xfId="0" applyFont="1" applyFill="1" applyBorder="1" applyAlignment="1">
      <alignment horizontal="left" vertical="center" wrapText="1"/>
    </xf>
    <xf numFmtId="0" fontId="23" fillId="8" borderId="7" xfId="0" applyFont="1" applyFill="1" applyBorder="1" applyAlignment="1">
      <alignment horizontal="left" vertical="center" wrapText="1"/>
    </xf>
    <xf numFmtId="0" fontId="23" fillId="12" borderId="7"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7" fillId="20" borderId="6" xfId="0" applyFont="1" applyFill="1" applyBorder="1" applyAlignment="1">
      <alignment horizontal="center" wrapText="1"/>
    </xf>
    <xf numFmtId="0" fontId="11" fillId="6" borderId="1" xfId="0" applyFont="1" applyFill="1" applyBorder="1" applyAlignment="1">
      <alignment horizontal="center" wrapText="1"/>
    </xf>
    <xf numFmtId="3" fontId="3" fillId="2" borderId="16" xfId="0" applyNumberFormat="1"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3" fontId="22" fillId="2" borderId="30" xfId="0" applyNumberFormat="1" applyFont="1" applyFill="1" applyBorder="1" applyAlignment="1">
      <alignment horizontal="center" vertical="center" wrapText="1"/>
    </xf>
    <xf numFmtId="3" fontId="22" fillId="2" borderId="31" xfId="0" applyNumberFormat="1" applyFont="1" applyFill="1" applyBorder="1" applyAlignment="1">
      <alignment horizontal="center" vertical="center" wrapText="1"/>
    </xf>
    <xf numFmtId="0" fontId="24" fillId="0" borderId="61" xfId="0" applyFont="1" applyFill="1" applyBorder="1" applyAlignment="1">
      <alignment horizontal="center" wrapText="1"/>
    </xf>
    <xf numFmtId="0" fontId="24" fillId="0" borderId="62" xfId="0" applyFont="1" applyFill="1" applyBorder="1" applyAlignment="1">
      <alignment horizontal="center" wrapText="1"/>
    </xf>
    <xf numFmtId="0" fontId="29" fillId="0" borderId="16" xfId="0" applyFont="1" applyBorder="1" applyAlignment="1">
      <alignment horizontal="center" wrapText="1"/>
    </xf>
    <xf numFmtId="0" fontId="29" fillId="0" borderId="56" xfId="0" applyFont="1" applyFill="1" applyBorder="1" applyAlignment="1">
      <alignment horizontal="center" vertical="center" wrapText="1"/>
    </xf>
    <xf numFmtId="0" fontId="29" fillId="32" borderId="63" xfId="0" applyFont="1" applyFill="1" applyBorder="1" applyAlignment="1">
      <alignment horizontal="center" vertical="center" wrapText="1"/>
    </xf>
    <xf numFmtId="0" fontId="37" fillId="24" borderId="64" xfId="0" applyFont="1" applyFill="1" applyBorder="1" applyAlignment="1">
      <alignment horizontal="center" vertical="center" wrapText="1"/>
    </xf>
    <xf numFmtId="0" fontId="41" fillId="33"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7" fillId="16" borderId="18" xfId="0" applyFont="1" applyFill="1" applyBorder="1" applyAlignment="1">
      <alignment horizontal="center" wrapText="1"/>
    </xf>
    <xf numFmtId="0" fontId="7" fillId="16" borderId="19" xfId="0" applyFont="1" applyFill="1" applyBorder="1" applyAlignment="1">
      <alignment horizontal="center" wrapText="1"/>
    </xf>
    <xf numFmtId="0" fontId="0" fillId="0" borderId="0" xfId="0"/>
    <xf numFmtId="0" fontId="0" fillId="0" borderId="0" xfId="0"/>
    <xf numFmtId="0" fontId="29" fillId="0" borderId="0"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56" xfId="0" applyFont="1" applyFill="1" applyBorder="1" applyAlignment="1">
      <alignment horizontal="center" wrapText="1"/>
    </xf>
    <xf numFmtId="0" fontId="36" fillId="33" borderId="65" xfId="0" applyFont="1" applyFill="1" applyBorder="1" applyAlignment="1">
      <alignment horizontal="center" wrapText="1"/>
    </xf>
    <xf numFmtId="0" fontId="29" fillId="0" borderId="66" xfId="0" applyFont="1" applyFill="1" applyBorder="1" applyAlignment="1">
      <alignment horizontal="center" wrapText="1"/>
    </xf>
    <xf numFmtId="0" fontId="0" fillId="0" borderId="0" xfId="0" applyBorder="1" applyAlignment="1"/>
    <xf numFmtId="0" fontId="30" fillId="37" borderId="6" xfId="0" applyFont="1" applyFill="1" applyBorder="1" applyAlignment="1">
      <alignment horizontal="left" vertical="center" wrapText="1"/>
    </xf>
    <xf numFmtId="0" fontId="7" fillId="37" borderId="6" xfId="0" applyFont="1" applyFill="1" applyBorder="1" applyAlignment="1">
      <alignment horizontal="center" wrapText="1"/>
    </xf>
    <xf numFmtId="0" fontId="3" fillId="37" borderId="6"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26" borderId="63" xfId="0" applyFont="1" applyFill="1" applyBorder="1" applyAlignment="1">
      <alignment horizontal="center" vertical="center" wrapText="1"/>
    </xf>
    <xf numFmtId="0" fontId="29" fillId="0" borderId="84"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9" fillId="31" borderId="63"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37" fillId="24" borderId="71" xfId="0" applyFont="1" applyFill="1" applyBorder="1" applyAlignment="1">
      <alignment horizontal="center" vertical="center" wrapText="1"/>
    </xf>
    <xf numFmtId="0" fontId="29" fillId="33" borderId="63" xfId="0" applyFont="1" applyFill="1" applyBorder="1" applyAlignment="1">
      <alignment horizontal="center" vertical="center" wrapText="1"/>
    </xf>
    <xf numFmtId="0" fontId="29" fillId="28" borderId="63" xfId="0" applyFont="1" applyFill="1" applyBorder="1" applyAlignment="1">
      <alignment horizontal="center" vertical="center" wrapText="1"/>
    </xf>
    <xf numFmtId="0" fontId="29" fillId="27" borderId="63"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86"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0" fillId="0" borderId="0" xfId="0"/>
    <xf numFmtId="0" fontId="13" fillId="10" borderId="61" xfId="0" applyFont="1" applyFill="1" applyBorder="1" applyAlignment="1">
      <alignment horizontal="center"/>
    </xf>
    <xf numFmtId="0" fontId="13" fillId="10" borderId="62" xfId="0" applyFont="1" applyFill="1" applyBorder="1" applyAlignment="1">
      <alignment horizontal="center"/>
    </xf>
    <xf numFmtId="0" fontId="13" fillId="10" borderId="17" xfId="0" applyFont="1" applyFill="1" applyBorder="1" applyAlignment="1">
      <alignment horizontal="center"/>
    </xf>
    <xf numFmtId="0" fontId="0" fillId="0" borderId="0" xfId="0"/>
    <xf numFmtId="0" fontId="2" fillId="0" borderId="0" xfId="0" applyFont="1" applyAlignment="1">
      <alignment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0" fillId="0" borderId="0" xfId="0" applyAlignment="1">
      <alignment vertical="center"/>
    </xf>
    <xf numFmtId="0" fontId="0" fillId="0" borderId="0" xfId="0"/>
    <xf numFmtId="0" fontId="7" fillId="0" borderId="0" xfId="0" applyFont="1" applyAlignment="1">
      <alignment vertical="center"/>
    </xf>
    <xf numFmtId="0" fontId="24" fillId="0" borderId="25" xfId="0" applyFont="1" applyFill="1" applyBorder="1" applyAlignment="1">
      <alignment horizontal="center" vertical="center" wrapText="1"/>
    </xf>
    <xf numFmtId="0" fontId="29" fillId="0" borderId="86" xfId="0" applyFont="1" applyFill="1" applyBorder="1" applyAlignment="1">
      <alignment horizontal="left" vertical="center" wrapText="1"/>
    </xf>
    <xf numFmtId="0" fontId="29" fillId="0" borderId="86" xfId="0" applyFont="1" applyFill="1" applyBorder="1" applyAlignment="1">
      <alignment horizontal="center" wrapText="1"/>
    </xf>
    <xf numFmtId="0" fontId="29" fillId="0" borderId="87" xfId="0" applyFont="1" applyFill="1" applyBorder="1" applyAlignment="1">
      <alignment horizontal="center" wrapText="1"/>
    </xf>
    <xf numFmtId="0" fontId="29" fillId="0" borderId="88" xfId="0" applyFont="1" applyFill="1" applyBorder="1" applyAlignment="1">
      <alignment horizontal="center" wrapText="1"/>
    </xf>
    <xf numFmtId="0" fontId="29" fillId="0" borderId="89" xfId="0" applyFont="1" applyFill="1" applyBorder="1" applyAlignment="1">
      <alignment horizontal="left" vertical="center" wrapText="1"/>
    </xf>
    <xf numFmtId="0" fontId="29" fillId="0" borderId="89" xfId="0" applyFont="1" applyFill="1" applyBorder="1" applyAlignment="1">
      <alignment horizontal="center" wrapText="1"/>
    </xf>
    <xf numFmtId="0" fontId="29" fillId="0" borderId="90" xfId="0" applyFont="1" applyFill="1" applyBorder="1" applyAlignment="1">
      <alignment horizontal="center" wrapText="1"/>
    </xf>
    <xf numFmtId="0" fontId="29" fillId="0" borderId="91" xfId="0" applyFont="1" applyFill="1" applyBorder="1" applyAlignment="1">
      <alignment horizontal="center" wrapText="1"/>
    </xf>
    <xf numFmtId="0" fontId="29" fillId="0" borderId="92" xfId="0" applyFont="1" applyFill="1" applyBorder="1" applyAlignment="1">
      <alignment horizontal="center" vertical="center" wrapText="1"/>
    </xf>
    <xf numFmtId="0" fontId="29" fillId="0" borderId="45" xfId="0" applyFont="1" applyFill="1" applyBorder="1" applyAlignment="1">
      <alignment horizontal="center" wrapText="1"/>
    </xf>
    <xf numFmtId="0" fontId="29" fillId="0" borderId="93" xfId="0" applyFont="1" applyFill="1" applyBorder="1" applyAlignment="1">
      <alignment horizontal="center" wrapText="1"/>
    </xf>
    <xf numFmtId="0" fontId="29" fillId="0" borderId="94" xfId="0" applyFont="1" applyFill="1" applyBorder="1" applyAlignment="1">
      <alignment horizontal="center" wrapText="1"/>
    </xf>
    <xf numFmtId="0" fontId="0" fillId="0" borderId="0" xfId="0" applyBorder="1" applyAlignment="1">
      <alignment wrapText="1"/>
    </xf>
    <xf numFmtId="0" fontId="7" fillId="16" borderId="3" xfId="0" applyFont="1" applyFill="1" applyBorder="1" applyAlignment="1">
      <alignment horizontal="center" wrapText="1"/>
    </xf>
    <xf numFmtId="0" fontId="7" fillId="16" borderId="4" xfId="0" applyFont="1" applyFill="1" applyBorder="1" applyAlignment="1">
      <alignment horizont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20" borderId="20" xfId="0" applyFont="1" applyFill="1" applyBorder="1" applyAlignment="1">
      <alignment horizontal="center" wrapText="1"/>
    </xf>
    <xf numFmtId="0" fontId="7" fillId="20" borderId="21" xfId="0" applyFont="1" applyFill="1" applyBorder="1" applyAlignment="1">
      <alignment horizontal="center" wrapText="1"/>
    </xf>
    <xf numFmtId="0" fontId="7" fillId="12" borderId="3" xfId="0" applyFont="1" applyFill="1" applyBorder="1" applyAlignment="1">
      <alignment horizontal="center" wrapText="1"/>
    </xf>
    <xf numFmtId="0" fontId="7" fillId="12" borderId="4" xfId="0" applyFont="1" applyFill="1" applyBorder="1" applyAlignment="1">
      <alignment horizontal="center" wrapText="1"/>
    </xf>
    <xf numFmtId="0" fontId="7" fillId="10" borderId="3" xfId="0" applyFont="1" applyFill="1" applyBorder="1" applyAlignment="1">
      <alignment horizontal="center" wrapText="1"/>
    </xf>
    <xf numFmtId="0" fontId="7" fillId="10" borderId="4" xfId="0" applyFont="1" applyFill="1" applyBorder="1" applyAlignment="1">
      <alignment horizontal="center" wrapText="1"/>
    </xf>
    <xf numFmtId="0" fontId="7" fillId="8" borderId="3" xfId="0" applyFont="1" applyFill="1" applyBorder="1" applyAlignment="1">
      <alignment horizontal="center" wrapText="1"/>
    </xf>
    <xf numFmtId="0" fontId="7" fillId="8" borderId="4"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4" fillId="0" borderId="3" xfId="0" applyFont="1" applyFill="1" applyBorder="1" applyAlignment="1">
      <alignment horizontal="center" wrapText="1"/>
    </xf>
    <xf numFmtId="0" fontId="24" fillId="0" borderId="4" xfId="0" applyFont="1" applyFill="1" applyBorder="1" applyAlignment="1">
      <alignment horizontal="center" wrapText="1"/>
    </xf>
    <xf numFmtId="0" fontId="16" fillId="4" borderId="2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7" fillId="0" borderId="0" xfId="0" applyFont="1" applyAlignment="1">
      <alignment horizontal="left" vertical="center"/>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6" borderId="3" xfId="0" applyFont="1" applyFill="1" applyBorder="1" applyAlignment="1">
      <alignment horizontal="center" wrapText="1"/>
    </xf>
    <xf numFmtId="0" fontId="7" fillId="6" borderId="4" xfId="0" applyFont="1" applyFill="1" applyBorder="1" applyAlignment="1">
      <alignment horizontal="center" wrapText="1"/>
    </xf>
    <xf numFmtId="0" fontId="7" fillId="7" borderId="3" xfId="0" applyFont="1" applyFill="1" applyBorder="1" applyAlignment="1">
      <alignment horizontal="center" wrapText="1"/>
    </xf>
    <xf numFmtId="0" fontId="7" fillId="7" borderId="4" xfId="0" applyFont="1" applyFill="1" applyBorder="1" applyAlignment="1">
      <alignment horizontal="center" wrapText="1"/>
    </xf>
    <xf numFmtId="0" fontId="7" fillId="13" borderId="3" xfId="0" applyFont="1" applyFill="1" applyBorder="1" applyAlignment="1">
      <alignment horizontal="center" wrapText="1"/>
    </xf>
    <xf numFmtId="0" fontId="7" fillId="13" borderId="4" xfId="0" applyFont="1" applyFill="1" applyBorder="1" applyAlignment="1">
      <alignment horizont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51" fillId="0" borderId="20"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1" fillId="0" borderId="32" xfId="0" applyFont="1" applyFill="1" applyBorder="1" applyAlignment="1">
      <alignment horizontal="left" vertical="center" wrapText="1"/>
    </xf>
    <xf numFmtId="0" fontId="51" fillId="0" borderId="33"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5"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7" fillId="13" borderId="18" xfId="0" applyFont="1" applyFill="1" applyBorder="1" applyAlignment="1">
      <alignment horizontal="center" wrapText="1"/>
    </xf>
    <xf numFmtId="0" fontId="7" fillId="13" borderId="19" xfId="0" applyFont="1" applyFill="1" applyBorder="1" applyAlignment="1">
      <alignment horizontal="center" wrapText="1"/>
    </xf>
    <xf numFmtId="0" fontId="24" fillId="0" borderId="22" xfId="0" applyFont="1" applyFill="1" applyBorder="1" applyAlignment="1">
      <alignment horizontal="center" wrapText="1"/>
    </xf>
    <xf numFmtId="0" fontId="24" fillId="0" borderId="23" xfId="0" applyFont="1" applyFill="1" applyBorder="1" applyAlignment="1">
      <alignment horizontal="center" wrapText="1"/>
    </xf>
    <xf numFmtId="0" fontId="7" fillId="7" borderId="18" xfId="0" applyFont="1" applyFill="1" applyBorder="1" applyAlignment="1">
      <alignment horizontal="center" wrapText="1"/>
    </xf>
    <xf numFmtId="0" fontId="7" fillId="7" borderId="19" xfId="0" applyFont="1" applyFill="1" applyBorder="1" applyAlignment="1">
      <alignment horizontal="center" wrapText="1"/>
    </xf>
    <xf numFmtId="0" fontId="7" fillId="0" borderId="0" xfId="0" applyFont="1" applyBorder="1" applyAlignment="1">
      <alignment horizontal="left" vertical="center" wrapText="1"/>
    </xf>
    <xf numFmtId="0" fontId="31" fillId="4" borderId="18"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7" fillId="9" borderId="20" xfId="0" applyFont="1" applyFill="1" applyBorder="1" applyAlignment="1">
      <alignment horizontal="center" wrapText="1"/>
    </xf>
    <xf numFmtId="0" fontId="7" fillId="9" borderId="21" xfId="0" applyFont="1" applyFill="1" applyBorder="1" applyAlignment="1">
      <alignment horizontal="center" wrapText="1"/>
    </xf>
    <xf numFmtId="0" fontId="7" fillId="5" borderId="18" xfId="0" applyFont="1" applyFill="1" applyBorder="1" applyAlignment="1">
      <alignment horizontal="center" wrapText="1"/>
    </xf>
    <xf numFmtId="0" fontId="7" fillId="5" borderId="19" xfId="0" applyFont="1" applyFill="1" applyBorder="1" applyAlignment="1">
      <alignment horizontal="center" wrapText="1"/>
    </xf>
    <xf numFmtId="0" fontId="7" fillId="8" borderId="18" xfId="0" applyFont="1" applyFill="1" applyBorder="1" applyAlignment="1">
      <alignment horizontal="center" wrapText="1"/>
    </xf>
    <xf numFmtId="0" fontId="7" fillId="8" borderId="19" xfId="0" applyFont="1" applyFill="1" applyBorder="1" applyAlignment="1">
      <alignment horizontal="center" wrapText="1"/>
    </xf>
    <xf numFmtId="0" fontId="7" fillId="12" borderId="18" xfId="0" applyFont="1" applyFill="1" applyBorder="1" applyAlignment="1">
      <alignment horizontal="center" wrapText="1"/>
    </xf>
    <xf numFmtId="0" fontId="7" fillId="12" borderId="19" xfId="0" applyFont="1" applyFill="1" applyBorder="1" applyAlignment="1">
      <alignment horizontal="center" wrapText="1"/>
    </xf>
    <xf numFmtId="0" fontId="7" fillId="16" borderId="18" xfId="0" applyFont="1" applyFill="1" applyBorder="1" applyAlignment="1">
      <alignment horizontal="center" wrapText="1"/>
    </xf>
    <xf numFmtId="0" fontId="7" fillId="16" borderId="19" xfId="0" applyFont="1" applyFill="1" applyBorder="1" applyAlignment="1">
      <alignment horizontal="center" wrapText="1"/>
    </xf>
    <xf numFmtId="0" fontId="31" fillId="4" borderId="20"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7" fillId="8" borderId="20" xfId="0" applyFont="1" applyFill="1" applyBorder="1" applyAlignment="1">
      <alignment horizontal="center" wrapText="1"/>
    </xf>
    <xf numFmtId="0" fontId="7" fillId="8" borderId="21" xfId="0" applyFont="1" applyFill="1" applyBorder="1" applyAlignment="1">
      <alignment horizontal="center" wrapText="1"/>
    </xf>
    <xf numFmtId="0" fontId="7" fillId="6" borderId="18" xfId="0" applyFont="1" applyFill="1" applyBorder="1" applyAlignment="1">
      <alignment horizontal="center" wrapText="1"/>
    </xf>
    <xf numFmtId="0" fontId="7" fillId="6" borderId="19" xfId="0" applyFont="1" applyFill="1" applyBorder="1" applyAlignment="1">
      <alignment horizontal="center" wrapText="1"/>
    </xf>
    <xf numFmtId="0" fontId="24" fillId="0" borderId="24" xfId="0" applyFont="1" applyFill="1" applyBorder="1" applyAlignment="1">
      <alignment horizontal="center" wrapText="1"/>
    </xf>
    <xf numFmtId="0" fontId="24" fillId="0" borderId="25" xfId="0" applyFont="1" applyFill="1" applyBorder="1" applyAlignment="1">
      <alignment horizontal="center" wrapText="1"/>
    </xf>
    <xf numFmtId="0" fontId="24" fillId="0" borderId="20" xfId="0" applyFont="1" applyFill="1" applyBorder="1" applyAlignment="1">
      <alignment horizontal="center" wrapText="1"/>
    </xf>
    <xf numFmtId="0" fontId="24" fillId="0" borderId="21" xfId="0" applyFont="1" applyFill="1" applyBorder="1" applyAlignment="1">
      <alignment horizont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2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0" xfId="0" applyFont="1" applyBorder="1" applyAlignment="1">
      <alignment wrapText="1"/>
    </xf>
    <xf numFmtId="0" fontId="0" fillId="0" borderId="26" xfId="0" applyFont="1" applyBorder="1" applyAlignment="1"/>
    <xf numFmtId="0" fontId="0" fillId="0" borderId="21" xfId="0" applyFont="1" applyBorder="1" applyAlignment="1"/>
    <xf numFmtId="0" fontId="0" fillId="0" borderId="20" xfId="0" applyBorder="1" applyAlignment="1">
      <alignment wrapText="1"/>
    </xf>
    <xf numFmtId="0" fontId="0" fillId="0" borderId="26" xfId="0" applyBorder="1" applyAlignment="1">
      <alignment wrapText="1"/>
    </xf>
    <xf numFmtId="0" fontId="0" fillId="0" borderId="21" xfId="0" applyBorder="1" applyAlignment="1">
      <alignment wrapText="1"/>
    </xf>
    <xf numFmtId="0" fontId="7" fillId="23" borderId="18" xfId="0" applyFont="1" applyFill="1" applyBorder="1" applyAlignment="1">
      <alignment horizontal="center" wrapText="1"/>
    </xf>
    <xf numFmtId="0" fontId="7" fillId="23" borderId="19" xfId="0" applyFont="1" applyFill="1" applyBorder="1" applyAlignment="1">
      <alignment horizontal="center" wrapText="1"/>
    </xf>
    <xf numFmtId="0" fontId="7" fillId="14" borderId="20" xfId="0" applyFont="1" applyFill="1" applyBorder="1" applyAlignment="1">
      <alignment horizontal="center" wrapText="1"/>
    </xf>
    <xf numFmtId="0" fontId="7" fillId="14" borderId="21" xfId="0" applyFont="1" applyFill="1" applyBorder="1" applyAlignment="1">
      <alignment horizontal="center" wrapText="1"/>
    </xf>
    <xf numFmtId="0" fontId="6" fillId="0" borderId="0"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24" borderId="71" xfId="0" applyFill="1" applyBorder="1"/>
    <xf numFmtId="0" fontId="0" fillId="0" borderId="20" xfId="0" applyBorder="1" applyAlignment="1">
      <alignment vertical="center" wrapText="1"/>
    </xf>
    <xf numFmtId="0" fontId="0" fillId="0" borderId="26" xfId="0" applyBorder="1" applyAlignment="1">
      <alignment vertical="center"/>
    </xf>
    <xf numFmtId="0" fontId="0" fillId="0" borderId="21" xfId="0" applyBorder="1" applyAlignment="1">
      <alignment vertical="center"/>
    </xf>
    <xf numFmtId="0" fontId="0" fillId="28" borderId="43" xfId="0" applyFill="1" applyBorder="1"/>
    <xf numFmtId="0" fontId="0" fillId="29" borderId="43" xfId="0" applyFill="1" applyBorder="1"/>
    <xf numFmtId="0" fontId="0" fillId="30" borderId="43" xfId="0" applyFill="1" applyBorder="1"/>
    <xf numFmtId="0" fontId="0" fillId="31" borderId="43" xfId="0" applyFill="1" applyBorder="1"/>
    <xf numFmtId="0" fontId="0" fillId="32" borderId="43" xfId="0" applyFill="1" applyBorder="1"/>
    <xf numFmtId="0" fontId="37" fillId="24" borderId="48" xfId="0" applyFont="1" applyFill="1" applyBorder="1" applyAlignment="1">
      <alignment horizontal="center" vertical="center" wrapText="1"/>
    </xf>
    <xf numFmtId="0" fontId="0" fillId="33" borderId="43" xfId="0" applyFill="1" applyBorder="1"/>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49" xfId="0" applyFill="1" applyBorder="1"/>
    <xf numFmtId="0" fontId="0" fillId="0" borderId="0" xfId="0"/>
    <xf numFmtId="0" fontId="37" fillId="24" borderId="43" xfId="0" applyFont="1" applyFill="1" applyBorder="1" applyAlignment="1">
      <alignment horizontal="center" vertical="center" wrapText="1"/>
    </xf>
    <xf numFmtId="0" fontId="0" fillId="26" borderId="48" xfId="0" applyFill="1" applyBorder="1"/>
    <xf numFmtId="0" fontId="0" fillId="27" borderId="43" xfId="0" applyFill="1" applyBorder="1"/>
    <xf numFmtId="0" fontId="0" fillId="26" borderId="43" xfId="0" applyFill="1" applyBorder="1"/>
    <xf numFmtId="0" fontId="7" fillId="36" borderId="20" xfId="0" applyFont="1" applyFill="1" applyBorder="1" applyAlignment="1">
      <alignment horizontal="center" wrapText="1"/>
    </xf>
    <xf numFmtId="0" fontId="7" fillId="36" borderId="21" xfId="0" applyFont="1" applyFill="1" applyBorder="1" applyAlignment="1">
      <alignment horizontal="center" wrapText="1"/>
    </xf>
    <xf numFmtId="0" fontId="28" fillId="0" borderId="0" xfId="0" applyFont="1" applyAlignment="1">
      <alignment horizontal="left" vertical="center" wrapText="1"/>
    </xf>
    <xf numFmtId="0" fontId="7" fillId="15" borderId="20" xfId="0" applyFont="1" applyFill="1" applyBorder="1" applyAlignment="1">
      <alignment horizontal="center" wrapText="1"/>
    </xf>
    <xf numFmtId="0" fontId="7" fillId="15" borderId="21" xfId="0" applyFont="1" applyFill="1" applyBorder="1" applyAlignment="1">
      <alignment horizontal="center" wrapText="1"/>
    </xf>
    <xf numFmtId="0" fontId="7" fillId="0" borderId="0" xfId="0" applyFont="1" applyAlignment="1">
      <alignment horizontal="left" vertical="center" wrapText="1"/>
    </xf>
    <xf numFmtId="0" fontId="7" fillId="37" borderId="20" xfId="0" applyFont="1" applyFill="1" applyBorder="1" applyAlignment="1">
      <alignment horizontal="center" wrapText="1"/>
    </xf>
    <xf numFmtId="0" fontId="7" fillId="37" borderId="21" xfId="0" applyFont="1" applyFill="1" applyBorder="1" applyAlignment="1">
      <alignment horizontal="center" wrapText="1"/>
    </xf>
    <xf numFmtId="0" fontId="0" fillId="0" borderId="26" xfId="0" applyBorder="1" applyAlignment="1"/>
    <xf numFmtId="0" fontId="0" fillId="0" borderId="21" xfId="0" applyBorder="1" applyAlignment="1"/>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7" fillId="22" borderId="18" xfId="0" applyFont="1" applyFill="1" applyBorder="1" applyAlignment="1">
      <alignment horizontal="center" wrapText="1"/>
    </xf>
    <xf numFmtId="0" fontId="7" fillId="22" borderId="19" xfId="0" applyFont="1" applyFill="1" applyBorder="1" applyAlignment="1">
      <alignment horizont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22" borderId="24" xfId="0" applyFont="1" applyFill="1" applyBorder="1" applyAlignment="1">
      <alignment horizontal="center" wrapText="1"/>
    </xf>
    <xf numFmtId="0" fontId="24" fillId="22" borderId="25" xfId="0" applyFont="1" applyFill="1" applyBorder="1" applyAlignment="1">
      <alignment horizontal="center" wrapText="1"/>
    </xf>
    <xf numFmtId="0" fontId="7" fillId="17" borderId="20" xfId="0" applyFont="1" applyFill="1" applyBorder="1" applyAlignment="1">
      <alignment horizontal="center" wrapText="1"/>
    </xf>
    <xf numFmtId="0" fontId="7" fillId="17" borderId="21" xfId="0" applyFont="1" applyFill="1" applyBorder="1" applyAlignment="1">
      <alignment horizontal="center" wrapText="1"/>
    </xf>
    <xf numFmtId="0" fontId="21" fillId="0" borderId="36"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7" fillId="21" borderId="20" xfId="0" applyFont="1" applyFill="1" applyBorder="1" applyAlignment="1">
      <alignment horizontal="center" wrapText="1"/>
    </xf>
    <xf numFmtId="0" fontId="7" fillId="21" borderId="21" xfId="0" applyFont="1" applyFill="1" applyBorder="1" applyAlignment="1">
      <alignment horizontal="center" wrapText="1"/>
    </xf>
    <xf numFmtId="0" fontId="7" fillId="0" borderId="18" xfId="0" applyFont="1" applyFill="1" applyBorder="1" applyAlignment="1">
      <alignment horizontal="center" wrapText="1"/>
    </xf>
    <xf numFmtId="0" fontId="7" fillId="0" borderId="19" xfId="0" applyFont="1" applyFill="1" applyBorder="1" applyAlignment="1">
      <alignment horizontal="center" wrapText="1"/>
    </xf>
    <xf numFmtId="0" fontId="7" fillId="18" borderId="20" xfId="0" applyFont="1" applyFill="1" applyBorder="1" applyAlignment="1">
      <alignment horizontal="center" wrapText="1"/>
    </xf>
    <xf numFmtId="0" fontId="7" fillId="18" borderId="21" xfId="0" applyFont="1" applyFill="1" applyBorder="1" applyAlignment="1">
      <alignment horizontal="center" wrapText="1"/>
    </xf>
    <xf numFmtId="0" fontId="0" fillId="0" borderId="20" xfId="0" applyBorder="1" applyAlignment="1">
      <alignment horizontal="left" vertical="center" wrapText="1"/>
    </xf>
    <xf numFmtId="0" fontId="0" fillId="0" borderId="26" xfId="0" applyBorder="1" applyAlignment="1">
      <alignment horizontal="left" vertical="center"/>
    </xf>
    <xf numFmtId="0" fontId="0" fillId="0" borderId="21" xfId="0" applyBorder="1" applyAlignment="1">
      <alignment horizontal="left" vertical="center"/>
    </xf>
    <xf numFmtId="0" fontId="7" fillId="19" borderId="20" xfId="0" applyFont="1" applyFill="1" applyBorder="1" applyAlignment="1">
      <alignment horizontal="center" wrapText="1"/>
    </xf>
    <xf numFmtId="0" fontId="7" fillId="19" borderId="21" xfId="0" applyFont="1" applyFill="1" applyBorder="1" applyAlignment="1">
      <alignment horizontal="center" wrapText="1"/>
    </xf>
    <xf numFmtId="0" fontId="29" fillId="0" borderId="72"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9"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29" fillId="0" borderId="49" xfId="0" applyFont="1" applyFill="1" applyBorder="1" applyAlignment="1">
      <alignment horizontal="center" wrapText="1"/>
    </xf>
    <xf numFmtId="0" fontId="29" fillId="0" borderId="48" xfId="0" applyFont="1" applyFill="1" applyBorder="1" applyAlignment="1">
      <alignment horizontal="center" wrapText="1"/>
    </xf>
    <xf numFmtId="0" fontId="0" fillId="35" borderId="48" xfId="0" applyFill="1" applyBorder="1"/>
    <xf numFmtId="0" fontId="29" fillId="0" borderId="76" xfId="0" applyFont="1" applyFill="1" applyBorder="1" applyAlignment="1">
      <alignment horizontal="center" wrapText="1"/>
    </xf>
    <xf numFmtId="0" fontId="29" fillId="0" borderId="77" xfId="0" applyFont="1" applyFill="1" applyBorder="1" applyAlignment="1">
      <alignment horizontal="center" wrapText="1"/>
    </xf>
    <xf numFmtId="0" fontId="29" fillId="0" borderId="56" xfId="0" applyFont="1" applyFill="1" applyBorder="1" applyAlignment="1">
      <alignment horizontal="center" wrapText="1"/>
    </xf>
    <xf numFmtId="0" fontId="29" fillId="0" borderId="32" xfId="0" applyFont="1" applyFill="1" applyBorder="1" applyAlignment="1">
      <alignment horizontal="left" wrapText="1"/>
    </xf>
    <xf numFmtId="0" fontId="0" fillId="0" borderId="33" xfId="0" applyFill="1" applyBorder="1" applyAlignment="1">
      <alignment horizontal="left" wrapText="1"/>
    </xf>
    <xf numFmtId="0" fontId="0" fillId="0" borderId="34" xfId="0" applyFill="1" applyBorder="1" applyAlignment="1">
      <alignment horizontal="left" wrapText="1"/>
    </xf>
    <xf numFmtId="0" fontId="37" fillId="24" borderId="72" xfId="0" applyFont="1" applyFill="1" applyBorder="1" applyAlignment="1">
      <alignment horizontal="center" vertical="center" wrapText="1"/>
    </xf>
    <xf numFmtId="0" fontId="37" fillId="24" borderId="73" xfId="0" applyFont="1" applyFill="1" applyBorder="1" applyAlignment="1">
      <alignment horizontal="center" vertical="center" wrapText="1"/>
    </xf>
    <xf numFmtId="0" fontId="0" fillId="33" borderId="74" xfId="0" applyFill="1" applyBorder="1"/>
    <xf numFmtId="0" fontId="0" fillId="33" borderId="75" xfId="0" applyFill="1" applyBorder="1"/>
    <xf numFmtId="0" fontId="21" fillId="0" borderId="20" xfId="0" applyFont="1" applyFill="1" applyBorder="1" applyAlignment="1">
      <alignment horizontal="left" vertical="center" wrapText="1"/>
    </xf>
    <xf numFmtId="0" fontId="0" fillId="0" borderId="26" xfId="0" applyBorder="1" applyAlignment="1">
      <alignment horizontal="left" vertical="center" wrapText="1"/>
    </xf>
    <xf numFmtId="0" fontId="0" fillId="0" borderId="21" xfId="0"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DAC5B8"/>
      <color rgb="FFED6B55"/>
      <color rgb="FFCC3300"/>
      <color rgb="FFD9C77D"/>
      <color rgb="FFCCFF99"/>
      <color rgb="FFEAEAEA"/>
      <color rgb="FFB2B2B2"/>
      <color rgb="FFBFDFFF"/>
      <color rgb="FFFFCFBB"/>
      <color rgb="FFFECD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110"/>
  <sheetViews>
    <sheetView topLeftCell="A119" zoomScaleNormal="100" zoomScaleSheetLayoutView="50" workbookViewId="0">
      <selection activeCell="T71" sqref="T71"/>
    </sheetView>
  </sheetViews>
  <sheetFormatPr defaultRowHeight="15" outlineLevelRow="1" x14ac:dyDescent="0.25"/>
  <cols>
    <col min="1" max="1" width="5.85546875" customWidth="1"/>
    <col min="2" max="2" width="43.7109375" style="40" customWidth="1"/>
    <col min="3" max="3" width="1.42578125" style="37" customWidth="1"/>
    <col min="4" max="4" width="15.28515625" style="40" customWidth="1"/>
    <col min="5" max="5" width="1.5703125" style="37" customWidth="1"/>
    <col min="6" max="6" width="9.85546875" style="40" customWidth="1"/>
    <col min="7" max="7" width="1.5703125" style="37" customWidth="1"/>
    <col min="8" max="8" width="12.28515625" style="40" customWidth="1"/>
    <col min="9" max="9" width="1.7109375" style="40" customWidth="1"/>
    <col min="10" max="10" width="18.42578125" style="40" customWidth="1"/>
    <col min="11" max="11" width="1.5703125" style="40" customWidth="1"/>
    <col min="12" max="12" width="9.140625" style="40"/>
    <col min="13" max="13" width="9.85546875" style="40" customWidth="1"/>
    <col min="14" max="14" width="1.42578125" style="40" customWidth="1"/>
    <col min="15" max="15" width="13.85546875" style="40" customWidth="1"/>
    <col min="17" max="18" width="0" hidden="1" customWidth="1"/>
  </cols>
  <sheetData>
    <row r="1" spans="2:19" s="1" customFormat="1" ht="35.25" customHeight="1" thickBot="1" x14ac:dyDescent="0.35">
      <c r="B1" s="549"/>
      <c r="C1" s="549"/>
      <c r="D1" s="549"/>
      <c r="E1" s="549"/>
      <c r="F1" s="549"/>
      <c r="G1" s="549"/>
      <c r="H1" s="549"/>
      <c r="I1" s="549"/>
      <c r="J1" s="549"/>
      <c r="K1" s="549"/>
      <c r="L1" s="549"/>
      <c r="M1" s="549"/>
      <c r="N1" s="549"/>
      <c r="O1" s="549"/>
      <c r="P1" s="7"/>
      <c r="Q1" s="6"/>
      <c r="R1" s="7"/>
      <c r="S1" s="7"/>
    </row>
    <row r="2" spans="2:19" s="13" customFormat="1" ht="49.5" customHeight="1" thickBot="1" x14ac:dyDescent="0.35">
      <c r="B2" s="124" t="s">
        <v>5</v>
      </c>
      <c r="C2" s="95"/>
      <c r="D2" s="124" t="s">
        <v>16</v>
      </c>
      <c r="E2" s="95"/>
      <c r="F2" s="124" t="s">
        <v>17</v>
      </c>
      <c r="G2" s="95"/>
      <c r="H2" s="124" t="s">
        <v>18</v>
      </c>
      <c r="I2" s="28"/>
      <c r="J2" s="124" t="s">
        <v>19</v>
      </c>
      <c r="K2" s="28"/>
      <c r="L2" s="558" t="s">
        <v>20</v>
      </c>
      <c r="M2" s="559"/>
      <c r="N2" s="95"/>
      <c r="O2" s="126" t="s">
        <v>6</v>
      </c>
      <c r="P2" s="9"/>
      <c r="Q2" s="530" t="s">
        <v>2</v>
      </c>
      <c r="R2" s="531"/>
      <c r="S2" s="10"/>
    </row>
    <row r="3" spans="2:19" s="1" customFormat="1" ht="18.75" customHeight="1" thickBot="1" x14ac:dyDescent="0.3">
      <c r="B3" s="93"/>
      <c r="C3" s="18"/>
      <c r="D3" s="96"/>
      <c r="E3" s="18"/>
      <c r="F3" s="96"/>
      <c r="G3" s="18"/>
      <c r="H3" s="96"/>
      <c r="I3" s="18"/>
      <c r="J3" s="441" t="s">
        <v>0</v>
      </c>
      <c r="K3" s="114"/>
      <c r="L3" s="442" t="s">
        <v>0</v>
      </c>
      <c r="M3" s="443" t="s">
        <v>1</v>
      </c>
      <c r="N3" s="18"/>
      <c r="O3" s="444"/>
      <c r="P3" s="8"/>
      <c r="Q3" s="12" t="s">
        <v>4</v>
      </c>
      <c r="R3" s="12" t="s">
        <v>3</v>
      </c>
      <c r="S3" s="8"/>
    </row>
    <row r="4" spans="2:19" s="1" customFormat="1" ht="6" customHeight="1" thickBot="1" x14ac:dyDescent="0.35">
      <c r="B4" s="30"/>
      <c r="C4" s="30"/>
      <c r="D4" s="32"/>
      <c r="E4" s="30"/>
      <c r="F4" s="32"/>
      <c r="G4" s="30"/>
      <c r="H4" s="32"/>
      <c r="I4" s="32"/>
      <c r="J4" s="32"/>
      <c r="K4" s="32"/>
      <c r="L4" s="32"/>
      <c r="M4" s="32"/>
      <c r="N4" s="30"/>
      <c r="O4" s="16"/>
      <c r="P4" s="7"/>
      <c r="Q4" s="6"/>
      <c r="R4" s="7"/>
      <c r="S4" s="7"/>
    </row>
    <row r="5" spans="2:19" s="1" customFormat="1" ht="16.149999999999999" thickBot="1" x14ac:dyDescent="0.35">
      <c r="B5" s="445" t="s">
        <v>52</v>
      </c>
      <c r="C5" s="15"/>
      <c r="D5" s="449"/>
      <c r="E5" s="15"/>
      <c r="F5" s="449"/>
      <c r="G5" s="15"/>
      <c r="H5" s="449"/>
      <c r="I5" s="44"/>
      <c r="J5" s="449"/>
      <c r="K5" s="44"/>
      <c r="L5" s="532"/>
      <c r="M5" s="533"/>
      <c r="N5" s="2"/>
      <c r="O5" s="182"/>
      <c r="P5" s="6"/>
      <c r="Q5" s="11">
        <v>2</v>
      </c>
      <c r="R5" s="4"/>
      <c r="S5" s="5"/>
    </row>
    <row r="6" spans="2:19" s="1" customFormat="1" ht="6" customHeight="1" thickBot="1" x14ac:dyDescent="0.35">
      <c r="B6" s="30"/>
      <c r="C6" s="30"/>
      <c r="D6" s="32"/>
      <c r="E6" s="30"/>
      <c r="F6" s="32"/>
      <c r="G6" s="30"/>
      <c r="H6" s="32"/>
      <c r="I6" s="32"/>
      <c r="J6" s="32"/>
      <c r="K6" s="32"/>
      <c r="L6" s="32"/>
      <c r="M6" s="32"/>
      <c r="N6" s="30"/>
      <c r="O6" s="16"/>
      <c r="P6" s="7"/>
      <c r="Q6" s="6"/>
      <c r="R6" s="7"/>
      <c r="S6" s="7"/>
    </row>
    <row r="7" spans="2:19" s="1" customFormat="1" ht="15.6" x14ac:dyDescent="0.3">
      <c r="B7" s="90" t="s">
        <v>21</v>
      </c>
      <c r="C7" s="15"/>
      <c r="D7" s="166"/>
      <c r="E7" s="15"/>
      <c r="F7" s="166"/>
      <c r="G7" s="15"/>
      <c r="H7" s="166"/>
      <c r="I7" s="44"/>
      <c r="J7" s="166"/>
      <c r="K7" s="44"/>
      <c r="L7" s="550"/>
      <c r="M7" s="551"/>
      <c r="N7" s="2"/>
      <c r="O7" s="167"/>
      <c r="P7" s="6"/>
      <c r="Q7" s="11">
        <v>2</v>
      </c>
      <c r="R7" s="4"/>
      <c r="S7" s="5"/>
    </row>
    <row r="8" spans="2:19" s="1" customFormat="1" ht="15.6" x14ac:dyDescent="0.3">
      <c r="B8" s="73" t="s">
        <v>181</v>
      </c>
      <c r="C8" s="48"/>
      <c r="D8" s="47" t="s">
        <v>135</v>
      </c>
      <c r="E8" s="49"/>
      <c r="F8" s="47">
        <v>0</v>
      </c>
      <c r="G8" s="49"/>
      <c r="H8" s="47">
        <v>0</v>
      </c>
      <c r="I8" s="50"/>
      <c r="J8" s="47">
        <v>100</v>
      </c>
      <c r="K8" s="50"/>
      <c r="L8" s="47">
        <f t="shared" ref="L8:L39" si="0">H8*J8</f>
        <v>0</v>
      </c>
      <c r="M8" s="47">
        <f t="shared" ref="M8:M39" si="1">L8*0.0929</f>
        <v>0</v>
      </c>
      <c r="N8" s="51"/>
      <c r="O8" s="54"/>
      <c r="P8" s="6"/>
      <c r="Q8" s="11">
        <v>2</v>
      </c>
      <c r="R8" s="4"/>
      <c r="S8" s="5"/>
    </row>
    <row r="9" spans="2:19" s="1" customFormat="1" ht="15.6" x14ac:dyDescent="0.3">
      <c r="B9" s="73" t="s">
        <v>22</v>
      </c>
      <c r="C9" s="48"/>
      <c r="D9" s="47" t="s">
        <v>135</v>
      </c>
      <c r="E9" s="49"/>
      <c r="F9" s="47">
        <v>0</v>
      </c>
      <c r="G9" s="49"/>
      <c r="H9" s="47">
        <v>0</v>
      </c>
      <c r="I9" s="50"/>
      <c r="J9" s="47">
        <v>120</v>
      </c>
      <c r="K9" s="50"/>
      <c r="L9" s="47">
        <f t="shared" si="0"/>
        <v>0</v>
      </c>
      <c r="M9" s="47">
        <f t="shared" si="1"/>
        <v>0</v>
      </c>
      <c r="N9" s="51"/>
      <c r="O9" s="52"/>
      <c r="P9" s="6"/>
      <c r="Q9" s="11">
        <v>2</v>
      </c>
      <c r="R9" s="4"/>
      <c r="S9" s="5"/>
    </row>
    <row r="10" spans="2:19" s="1" customFormat="1" ht="16.5" thickBot="1" x14ac:dyDescent="0.3">
      <c r="B10" s="75" t="s">
        <v>23</v>
      </c>
      <c r="C10" s="48"/>
      <c r="D10" s="47">
        <v>1</v>
      </c>
      <c r="E10" s="49"/>
      <c r="F10" s="47">
        <v>0</v>
      </c>
      <c r="G10" s="49"/>
      <c r="H10" s="47">
        <v>0</v>
      </c>
      <c r="I10" s="50"/>
      <c r="J10" s="47">
        <v>150</v>
      </c>
      <c r="K10" s="50"/>
      <c r="L10" s="47">
        <f t="shared" si="0"/>
        <v>0</v>
      </c>
      <c r="M10" s="47">
        <f t="shared" si="1"/>
        <v>0</v>
      </c>
      <c r="N10" s="51"/>
      <c r="O10" s="52"/>
      <c r="P10" s="6"/>
      <c r="Q10" s="11">
        <v>2</v>
      </c>
      <c r="R10" s="4"/>
      <c r="S10" s="5"/>
    </row>
    <row r="11" spans="2:19" s="1" customFormat="1" ht="16.5" thickBot="1" x14ac:dyDescent="0.3">
      <c r="B11" s="76" t="s">
        <v>24</v>
      </c>
      <c r="C11" s="48"/>
      <c r="D11" s="47">
        <v>1</v>
      </c>
      <c r="E11" s="49"/>
      <c r="F11" s="47">
        <v>0</v>
      </c>
      <c r="G11" s="49"/>
      <c r="H11" s="47">
        <v>0</v>
      </c>
      <c r="I11" s="50"/>
      <c r="J11" s="47">
        <v>216</v>
      </c>
      <c r="K11" s="50"/>
      <c r="L11" s="47">
        <f t="shared" si="0"/>
        <v>0</v>
      </c>
      <c r="M11" s="47">
        <f t="shared" si="1"/>
        <v>0</v>
      </c>
      <c r="N11" s="51"/>
      <c r="O11" s="52"/>
      <c r="P11" s="6"/>
      <c r="Q11" s="11">
        <v>2</v>
      </c>
      <c r="R11" s="4"/>
      <c r="S11" s="5"/>
    </row>
    <row r="12" spans="2:19" s="1" customFormat="1" ht="7.9" customHeight="1" thickBot="1" x14ac:dyDescent="0.35">
      <c r="B12" s="30"/>
      <c r="C12" s="30"/>
      <c r="D12" s="31"/>
      <c r="E12" s="30"/>
      <c r="F12" s="31"/>
      <c r="G12" s="30"/>
      <c r="H12" s="31"/>
      <c r="I12" s="32"/>
      <c r="J12" s="31"/>
      <c r="K12" s="32"/>
      <c r="L12" s="32"/>
      <c r="M12" s="32"/>
      <c r="N12" s="30"/>
      <c r="O12" s="16"/>
      <c r="P12" s="7"/>
      <c r="Q12" s="6"/>
      <c r="R12" s="7"/>
      <c r="S12" s="7"/>
    </row>
    <row r="13" spans="2:19" s="1" customFormat="1" ht="15.6" x14ac:dyDescent="0.3">
      <c r="B13" s="120" t="s">
        <v>194</v>
      </c>
      <c r="C13" s="15"/>
      <c r="D13" s="450"/>
      <c r="E13" s="15"/>
      <c r="F13" s="168"/>
      <c r="G13" s="15"/>
      <c r="H13" s="168"/>
      <c r="I13" s="44"/>
      <c r="J13" s="168"/>
      <c r="K13" s="44"/>
      <c r="L13" s="552"/>
      <c r="M13" s="553"/>
      <c r="N13" s="2"/>
      <c r="O13" s="169"/>
      <c r="P13" s="6"/>
      <c r="Q13" s="11">
        <v>2</v>
      </c>
      <c r="R13" s="4"/>
      <c r="S13" s="5"/>
    </row>
    <row r="14" spans="2:19" s="1" customFormat="1" ht="15.6" x14ac:dyDescent="0.3">
      <c r="B14" s="73" t="s">
        <v>26</v>
      </c>
      <c r="C14" s="49"/>
      <c r="D14" s="47" t="s">
        <v>135</v>
      </c>
      <c r="E14" s="49"/>
      <c r="F14" s="47">
        <v>0</v>
      </c>
      <c r="G14" s="49"/>
      <c r="H14" s="47">
        <v>0</v>
      </c>
      <c r="I14" s="50"/>
      <c r="J14" s="47">
        <v>56</v>
      </c>
      <c r="K14" s="50"/>
      <c r="L14" s="47">
        <f t="shared" si="0"/>
        <v>0</v>
      </c>
      <c r="M14" s="47">
        <f t="shared" si="1"/>
        <v>0</v>
      </c>
      <c r="N14" s="53"/>
      <c r="O14" s="54"/>
      <c r="P14" s="6"/>
      <c r="Q14" s="11">
        <v>2</v>
      </c>
      <c r="R14" s="4"/>
      <c r="S14" s="5"/>
    </row>
    <row r="15" spans="2:19" s="1" customFormat="1" ht="15.6" x14ac:dyDescent="0.3">
      <c r="B15" s="73" t="s">
        <v>27</v>
      </c>
      <c r="C15" s="49"/>
      <c r="D15" s="47" t="s">
        <v>135</v>
      </c>
      <c r="E15" s="49"/>
      <c r="F15" s="47">
        <v>0</v>
      </c>
      <c r="G15" s="49"/>
      <c r="H15" s="47">
        <v>0</v>
      </c>
      <c r="I15" s="50"/>
      <c r="J15" s="47">
        <v>100</v>
      </c>
      <c r="K15" s="50"/>
      <c r="L15" s="47">
        <f t="shared" si="0"/>
        <v>0</v>
      </c>
      <c r="M15" s="47">
        <f t="shared" si="1"/>
        <v>0</v>
      </c>
      <c r="N15" s="53"/>
      <c r="O15" s="54"/>
      <c r="P15" s="6"/>
      <c r="Q15" s="11">
        <v>2</v>
      </c>
      <c r="R15" s="4"/>
      <c r="S15" s="5"/>
    </row>
    <row r="16" spans="2:19" s="1" customFormat="1" ht="16.149999999999999" thickBot="1" x14ac:dyDescent="0.35">
      <c r="B16" s="75" t="s">
        <v>28</v>
      </c>
      <c r="C16" s="49"/>
      <c r="D16" s="47">
        <v>1</v>
      </c>
      <c r="E16" s="49"/>
      <c r="F16" s="47">
        <v>0</v>
      </c>
      <c r="G16" s="49"/>
      <c r="H16" s="47">
        <v>0</v>
      </c>
      <c r="I16" s="50"/>
      <c r="J16" s="47">
        <v>120</v>
      </c>
      <c r="K16" s="50"/>
      <c r="L16" s="47">
        <f>H16*J16</f>
        <v>0</v>
      </c>
      <c r="M16" s="47">
        <f>L16*0.0929</f>
        <v>0</v>
      </c>
      <c r="N16" s="53"/>
      <c r="O16" s="54"/>
      <c r="P16" s="6"/>
      <c r="Q16" s="11">
        <v>2</v>
      </c>
      <c r="R16" s="4"/>
      <c r="S16" s="5"/>
    </row>
    <row r="17" spans="2:19" s="1" customFormat="1" ht="9" customHeight="1" thickBot="1" x14ac:dyDescent="0.35">
      <c r="B17" s="30"/>
      <c r="C17" s="30"/>
      <c r="D17" s="31"/>
      <c r="E17" s="30"/>
      <c r="F17" s="31"/>
      <c r="G17" s="30"/>
      <c r="H17" s="31"/>
      <c r="I17" s="32"/>
      <c r="J17" s="31"/>
      <c r="K17" s="32"/>
      <c r="L17" s="32"/>
      <c r="M17" s="32"/>
      <c r="N17" s="30"/>
      <c r="O17" s="16"/>
      <c r="P17" s="7"/>
      <c r="Q17" s="6"/>
      <c r="R17" s="7"/>
      <c r="S17" s="7"/>
    </row>
    <row r="18" spans="2:19" s="1" customFormat="1" ht="15.6" x14ac:dyDescent="0.3">
      <c r="B18" s="440" t="s">
        <v>29</v>
      </c>
      <c r="C18" s="15"/>
      <c r="D18" s="61"/>
      <c r="E18" s="15"/>
      <c r="F18" s="61"/>
      <c r="G18" s="15"/>
      <c r="H18" s="61"/>
      <c r="I18" s="44"/>
      <c r="J18" s="61"/>
      <c r="K18" s="44"/>
      <c r="L18" s="554"/>
      <c r="M18" s="555"/>
      <c r="N18" s="2"/>
      <c r="O18" s="172"/>
      <c r="P18" s="6"/>
      <c r="Q18" s="11">
        <v>2</v>
      </c>
      <c r="R18" s="4"/>
      <c r="S18" s="5"/>
    </row>
    <row r="19" spans="2:19" s="1" customFormat="1" ht="15.75" x14ac:dyDescent="0.25">
      <c r="B19" s="73" t="s">
        <v>226</v>
      </c>
      <c r="C19" s="49"/>
      <c r="D19" s="47">
        <v>6</v>
      </c>
      <c r="E19" s="49"/>
      <c r="F19" s="47">
        <v>0</v>
      </c>
      <c r="G19" s="49"/>
      <c r="H19" s="47">
        <v>0</v>
      </c>
      <c r="I19" s="50"/>
      <c r="J19" s="47">
        <v>168</v>
      </c>
      <c r="K19" s="50"/>
      <c r="L19" s="47">
        <f>H19*J19</f>
        <v>0</v>
      </c>
      <c r="M19" s="47">
        <f>L19*0.0929</f>
        <v>0</v>
      </c>
      <c r="N19" s="53"/>
      <c r="O19" s="54"/>
      <c r="P19" s="6"/>
      <c r="Q19" s="11">
        <v>2</v>
      </c>
      <c r="R19" s="4"/>
      <c r="S19" s="5"/>
    </row>
    <row r="20" spans="2:19" s="1" customFormat="1" ht="15.75" x14ac:dyDescent="0.25">
      <c r="B20" s="73" t="s">
        <v>30</v>
      </c>
      <c r="C20" s="49"/>
      <c r="D20" s="47">
        <v>15</v>
      </c>
      <c r="E20" s="49"/>
      <c r="F20" s="47">
        <v>0</v>
      </c>
      <c r="G20" s="49"/>
      <c r="H20" s="47">
        <v>0</v>
      </c>
      <c r="I20" s="50"/>
      <c r="J20" s="47">
        <v>304</v>
      </c>
      <c r="K20" s="50"/>
      <c r="L20" s="47">
        <f>H20*J20</f>
        <v>0</v>
      </c>
      <c r="M20" s="47">
        <f>L20*0.0929</f>
        <v>0</v>
      </c>
      <c r="N20" s="53"/>
      <c r="O20" s="54"/>
      <c r="P20" s="6"/>
      <c r="Q20" s="11">
        <v>2</v>
      </c>
      <c r="R20" s="4"/>
      <c r="S20" s="5"/>
    </row>
    <row r="21" spans="2:19" s="1" customFormat="1" ht="15.6" x14ac:dyDescent="0.3">
      <c r="B21" s="73" t="s">
        <v>31</v>
      </c>
      <c r="C21" s="49"/>
      <c r="D21" s="47">
        <v>30</v>
      </c>
      <c r="E21" s="49"/>
      <c r="F21" s="47">
        <v>0</v>
      </c>
      <c r="G21" s="49"/>
      <c r="H21" s="47">
        <v>0</v>
      </c>
      <c r="I21" s="50"/>
      <c r="J21" s="47">
        <v>450</v>
      </c>
      <c r="K21" s="50"/>
      <c r="L21" s="47">
        <f t="shared" si="0"/>
        <v>0</v>
      </c>
      <c r="M21" s="47">
        <f t="shared" si="1"/>
        <v>0</v>
      </c>
      <c r="N21" s="53"/>
      <c r="O21" s="54"/>
      <c r="P21" s="6"/>
      <c r="Q21" s="11">
        <v>2</v>
      </c>
      <c r="R21" s="4"/>
      <c r="S21" s="5"/>
    </row>
    <row r="22" spans="2:19" s="1" customFormat="1" ht="16.5" thickBot="1" x14ac:dyDescent="0.3">
      <c r="B22" s="75" t="s">
        <v>32</v>
      </c>
      <c r="C22" s="49"/>
      <c r="D22" s="47">
        <v>45</v>
      </c>
      <c r="E22" s="49"/>
      <c r="F22" s="47">
        <v>0</v>
      </c>
      <c r="G22" s="49"/>
      <c r="H22" s="47">
        <v>0</v>
      </c>
      <c r="I22" s="50"/>
      <c r="J22" s="47">
        <v>600</v>
      </c>
      <c r="K22" s="50"/>
      <c r="L22" s="47">
        <f t="shared" ref="L22" si="2">H22*J22</f>
        <v>0</v>
      </c>
      <c r="M22" s="47">
        <f t="shared" ref="M22" si="3">L22*0.0929</f>
        <v>0</v>
      </c>
      <c r="N22" s="53"/>
      <c r="O22" s="54"/>
      <c r="P22" s="6"/>
      <c r="Q22" s="11">
        <v>2</v>
      </c>
      <c r="R22" s="4"/>
      <c r="S22" s="5"/>
    </row>
    <row r="23" spans="2:19" s="1" customFormat="1" ht="9.6" customHeight="1" thickBot="1" x14ac:dyDescent="0.35">
      <c r="B23" s="30"/>
      <c r="C23" s="30"/>
      <c r="D23" s="31"/>
      <c r="E23" s="30"/>
      <c r="F23" s="31"/>
      <c r="G23" s="30"/>
      <c r="H23" s="31"/>
      <c r="I23" s="32"/>
      <c r="J23" s="31"/>
      <c r="K23" s="32"/>
      <c r="L23" s="32"/>
      <c r="M23" s="32"/>
      <c r="N23" s="30"/>
      <c r="O23" s="16"/>
      <c r="P23" s="7"/>
      <c r="Q23" s="6"/>
      <c r="R23" s="7"/>
      <c r="S23" s="7"/>
    </row>
    <row r="24" spans="2:19" s="1" customFormat="1" ht="15.6" x14ac:dyDescent="0.3">
      <c r="B24" s="192" t="s">
        <v>188</v>
      </c>
      <c r="C24" s="15"/>
      <c r="D24" s="170"/>
      <c r="E24" s="15"/>
      <c r="F24" s="170"/>
      <c r="G24" s="15"/>
      <c r="H24" s="170"/>
      <c r="I24" s="44"/>
      <c r="J24" s="170"/>
      <c r="K24" s="44"/>
      <c r="L24" s="556"/>
      <c r="M24" s="557"/>
      <c r="N24" s="2"/>
      <c r="O24" s="171"/>
      <c r="P24" s="6"/>
      <c r="Q24" s="11">
        <v>2</v>
      </c>
      <c r="R24" s="4"/>
      <c r="S24" s="5"/>
    </row>
    <row r="25" spans="2:19" s="1" customFormat="1" ht="15.6" x14ac:dyDescent="0.3">
      <c r="B25" s="73" t="s">
        <v>34</v>
      </c>
      <c r="C25" s="49"/>
      <c r="D25" s="47">
        <v>0</v>
      </c>
      <c r="E25" s="49"/>
      <c r="F25" s="47">
        <v>0</v>
      </c>
      <c r="G25" s="49"/>
      <c r="H25" s="47">
        <v>0</v>
      </c>
      <c r="I25" s="50"/>
      <c r="J25" s="47">
        <v>60</v>
      </c>
      <c r="K25" s="50"/>
      <c r="L25" s="47">
        <f t="shared" si="0"/>
        <v>0</v>
      </c>
      <c r="M25" s="47">
        <f t="shared" si="1"/>
        <v>0</v>
      </c>
      <c r="N25" s="53"/>
      <c r="O25" s="54"/>
      <c r="P25" s="6"/>
      <c r="Q25" s="11">
        <v>2</v>
      </c>
      <c r="R25" s="4"/>
      <c r="S25" s="5"/>
    </row>
    <row r="26" spans="2:19" s="1" customFormat="1" ht="15.6" x14ac:dyDescent="0.3">
      <c r="B26" s="73" t="s">
        <v>172</v>
      </c>
      <c r="C26" s="49"/>
      <c r="D26" s="47">
        <v>0</v>
      </c>
      <c r="E26" s="49"/>
      <c r="F26" s="47">
        <v>0</v>
      </c>
      <c r="G26" s="49"/>
      <c r="H26" s="47">
        <v>0</v>
      </c>
      <c r="I26" s="50"/>
      <c r="J26" s="47">
        <v>120</v>
      </c>
      <c r="K26" s="50"/>
      <c r="L26" s="47">
        <f t="shared" ref="L26" si="4">H26*J26</f>
        <v>0</v>
      </c>
      <c r="M26" s="47">
        <f t="shared" ref="M26" si="5">L26*0.0929</f>
        <v>0</v>
      </c>
      <c r="N26" s="53"/>
      <c r="O26" s="54"/>
      <c r="P26" s="6"/>
      <c r="Q26" s="11">
        <v>2</v>
      </c>
      <c r="R26" s="4"/>
      <c r="S26" s="5"/>
    </row>
    <row r="27" spans="2:19" s="1" customFormat="1" ht="16.149999999999999" thickBot="1" x14ac:dyDescent="0.35">
      <c r="B27" s="75" t="s">
        <v>192</v>
      </c>
      <c r="C27" s="49"/>
      <c r="D27" s="47">
        <v>0</v>
      </c>
      <c r="E27" s="49"/>
      <c r="F27" s="47">
        <v>0</v>
      </c>
      <c r="G27" s="49"/>
      <c r="H27" s="47">
        <v>0</v>
      </c>
      <c r="I27" s="50"/>
      <c r="J27" s="47">
        <v>200</v>
      </c>
      <c r="K27" s="50"/>
      <c r="L27" s="47">
        <f t="shared" si="0"/>
        <v>0</v>
      </c>
      <c r="M27" s="47">
        <f t="shared" si="1"/>
        <v>0</v>
      </c>
      <c r="N27" s="53"/>
      <c r="O27" s="54"/>
      <c r="P27" s="6"/>
      <c r="Q27" s="11">
        <v>2</v>
      </c>
      <c r="R27" s="4"/>
      <c r="S27" s="5"/>
    </row>
    <row r="28" spans="2:19" s="1" customFormat="1" ht="9.6" customHeight="1" thickBot="1" x14ac:dyDescent="0.35">
      <c r="B28" s="30"/>
      <c r="C28" s="30"/>
      <c r="D28" s="31"/>
      <c r="E28" s="30"/>
      <c r="F28" s="31"/>
      <c r="G28" s="30"/>
      <c r="H28" s="31"/>
      <c r="I28" s="32"/>
      <c r="J28" s="31"/>
      <c r="K28" s="32"/>
      <c r="L28" s="32"/>
      <c r="M28" s="32"/>
      <c r="N28" s="30"/>
      <c r="O28" s="16"/>
      <c r="P28" s="7"/>
      <c r="Q28" s="6"/>
      <c r="R28" s="7"/>
      <c r="S28" s="7"/>
    </row>
    <row r="29" spans="2:19" s="1" customFormat="1" ht="15.6" x14ac:dyDescent="0.3">
      <c r="B29" s="446" t="s">
        <v>189</v>
      </c>
      <c r="C29" s="15"/>
      <c r="D29" s="173"/>
      <c r="E29" s="15"/>
      <c r="F29" s="173"/>
      <c r="G29" s="15"/>
      <c r="H29" s="173"/>
      <c r="I29" s="44"/>
      <c r="J29" s="173"/>
      <c r="K29" s="44"/>
      <c r="L29" s="538"/>
      <c r="M29" s="539"/>
      <c r="N29" s="2"/>
      <c r="O29" s="174"/>
      <c r="P29" s="6"/>
      <c r="Q29" s="11">
        <v>2</v>
      </c>
      <c r="R29" s="4"/>
      <c r="S29" s="5"/>
    </row>
    <row r="30" spans="2:19" s="1" customFormat="1" ht="15.6" x14ac:dyDescent="0.3">
      <c r="B30" s="73" t="s">
        <v>38</v>
      </c>
      <c r="C30" s="49"/>
      <c r="D30" s="47">
        <v>0</v>
      </c>
      <c r="E30" s="49"/>
      <c r="F30" s="47">
        <v>0</v>
      </c>
      <c r="G30" s="49"/>
      <c r="H30" s="47">
        <v>0</v>
      </c>
      <c r="I30" s="50"/>
      <c r="J30" s="47">
        <v>60</v>
      </c>
      <c r="K30" s="50"/>
      <c r="L30" s="47">
        <f t="shared" ref="L30" si="6">H30*J30</f>
        <v>0</v>
      </c>
      <c r="M30" s="47">
        <f t="shared" ref="M30" si="7">L30*0.0929</f>
        <v>0</v>
      </c>
      <c r="N30" s="53"/>
      <c r="O30" s="54"/>
      <c r="P30" s="6"/>
      <c r="Q30" s="11">
        <v>2</v>
      </c>
      <c r="R30" s="4"/>
      <c r="S30" s="5"/>
    </row>
    <row r="31" spans="2:19" s="1" customFormat="1" ht="15.6" x14ac:dyDescent="0.3">
      <c r="B31" s="73" t="s">
        <v>169</v>
      </c>
      <c r="C31" s="49"/>
      <c r="D31" s="47">
        <v>0</v>
      </c>
      <c r="E31" s="49"/>
      <c r="F31" s="47">
        <v>0</v>
      </c>
      <c r="G31" s="49"/>
      <c r="H31" s="47">
        <v>0</v>
      </c>
      <c r="I31" s="50"/>
      <c r="J31" s="47">
        <v>120</v>
      </c>
      <c r="K31" s="50"/>
      <c r="L31" s="47">
        <f t="shared" si="0"/>
        <v>0</v>
      </c>
      <c r="M31" s="47">
        <f t="shared" si="1"/>
        <v>0</v>
      </c>
      <c r="N31" s="53"/>
      <c r="O31" s="54"/>
      <c r="P31" s="6"/>
      <c r="Q31" s="11">
        <v>2</v>
      </c>
      <c r="R31" s="4"/>
      <c r="S31" s="5"/>
    </row>
    <row r="32" spans="2:19" s="1" customFormat="1" ht="15.6" x14ac:dyDescent="0.3">
      <c r="B32" s="73" t="s">
        <v>170</v>
      </c>
      <c r="C32" s="49"/>
      <c r="D32" s="47">
        <v>0</v>
      </c>
      <c r="E32" s="49"/>
      <c r="F32" s="47">
        <v>0</v>
      </c>
      <c r="G32" s="49"/>
      <c r="H32" s="47">
        <v>0</v>
      </c>
      <c r="I32" s="50"/>
      <c r="J32" s="47">
        <v>252</v>
      </c>
      <c r="K32" s="50"/>
      <c r="L32" s="47">
        <f t="shared" si="0"/>
        <v>0</v>
      </c>
      <c r="M32" s="47">
        <f t="shared" si="1"/>
        <v>0</v>
      </c>
      <c r="N32" s="53"/>
      <c r="O32" s="54"/>
      <c r="P32" s="6"/>
      <c r="Q32" s="11">
        <v>2</v>
      </c>
      <c r="R32" s="4"/>
      <c r="S32" s="5"/>
    </row>
    <row r="33" spans="2:19" s="19" customFormat="1" ht="15.6" hidden="1" x14ac:dyDescent="0.3">
      <c r="B33" s="74" t="s">
        <v>8</v>
      </c>
      <c r="C33" s="15"/>
      <c r="D33" s="42">
        <v>0</v>
      </c>
      <c r="E33" s="15"/>
      <c r="F33" s="42">
        <v>0</v>
      </c>
      <c r="G33" s="15"/>
      <c r="H33" s="42">
        <v>0</v>
      </c>
      <c r="I33" s="32"/>
      <c r="J33" s="42">
        <v>300</v>
      </c>
      <c r="K33" s="32"/>
      <c r="L33" s="42">
        <f t="shared" si="0"/>
        <v>0</v>
      </c>
      <c r="M33" s="42">
        <f t="shared" si="1"/>
        <v>0</v>
      </c>
      <c r="N33" s="2"/>
      <c r="O33" s="41"/>
      <c r="P33" s="20"/>
      <c r="Q33" s="21">
        <v>2</v>
      </c>
      <c r="R33" s="4"/>
      <c r="S33" s="5"/>
    </row>
    <row r="34" spans="2:19" s="19" customFormat="1" ht="15.6" hidden="1" x14ac:dyDescent="0.3">
      <c r="B34" s="74" t="s">
        <v>12</v>
      </c>
      <c r="C34" s="15"/>
      <c r="D34" s="42">
        <v>0</v>
      </c>
      <c r="E34" s="15"/>
      <c r="F34" s="42">
        <v>0</v>
      </c>
      <c r="G34" s="15"/>
      <c r="H34" s="42">
        <v>0</v>
      </c>
      <c r="I34" s="32"/>
      <c r="J34" s="42">
        <v>1000</v>
      </c>
      <c r="K34" s="32"/>
      <c r="L34" s="42">
        <f t="shared" si="0"/>
        <v>0</v>
      </c>
      <c r="M34" s="42">
        <f t="shared" si="1"/>
        <v>0</v>
      </c>
      <c r="N34" s="2"/>
      <c r="O34" s="41"/>
      <c r="P34" s="20"/>
      <c r="Q34" s="21">
        <v>2</v>
      </c>
      <c r="R34" s="4"/>
      <c r="S34" s="5"/>
    </row>
    <row r="35" spans="2:19" s="19" customFormat="1" ht="15.6" hidden="1" x14ac:dyDescent="0.3">
      <c r="B35" s="74" t="s">
        <v>11</v>
      </c>
      <c r="C35" s="15"/>
      <c r="D35" s="42">
        <v>0</v>
      </c>
      <c r="E35" s="15"/>
      <c r="F35" s="42">
        <v>0</v>
      </c>
      <c r="G35" s="15"/>
      <c r="H35" s="42">
        <v>0</v>
      </c>
      <c r="I35" s="32"/>
      <c r="J35" s="42">
        <v>1000</v>
      </c>
      <c r="K35" s="32"/>
      <c r="L35" s="42">
        <f t="shared" ref="L35:L36" si="8">H35*J35</f>
        <v>0</v>
      </c>
      <c r="M35" s="42">
        <f t="shared" ref="M35:M36" si="9">L35*0.0929</f>
        <v>0</v>
      </c>
      <c r="N35" s="2"/>
      <c r="O35" s="41"/>
      <c r="P35" s="20"/>
      <c r="Q35" s="21">
        <v>2</v>
      </c>
      <c r="R35" s="4"/>
      <c r="S35" s="5"/>
    </row>
    <row r="36" spans="2:19" s="19" customFormat="1" ht="15.6" hidden="1" x14ac:dyDescent="0.3">
      <c r="B36" s="74" t="s">
        <v>13</v>
      </c>
      <c r="C36" s="15"/>
      <c r="D36" s="42">
        <v>0</v>
      </c>
      <c r="E36" s="15"/>
      <c r="F36" s="42">
        <v>0</v>
      </c>
      <c r="G36" s="15"/>
      <c r="H36" s="42">
        <v>0</v>
      </c>
      <c r="I36" s="32"/>
      <c r="J36" s="42">
        <v>700</v>
      </c>
      <c r="K36" s="32"/>
      <c r="L36" s="42">
        <f t="shared" si="8"/>
        <v>0</v>
      </c>
      <c r="M36" s="42">
        <f t="shared" si="9"/>
        <v>0</v>
      </c>
      <c r="N36" s="2"/>
      <c r="O36" s="41"/>
      <c r="P36" s="20"/>
      <c r="Q36" s="21">
        <v>2</v>
      </c>
      <c r="R36" s="4"/>
      <c r="S36" s="5"/>
    </row>
    <row r="37" spans="2:19" s="19" customFormat="1" ht="15.6" hidden="1" x14ac:dyDescent="0.3">
      <c r="B37" s="74" t="s">
        <v>9</v>
      </c>
      <c r="C37" s="15"/>
      <c r="D37" s="42">
        <v>0</v>
      </c>
      <c r="E37" s="15"/>
      <c r="F37" s="42">
        <v>0</v>
      </c>
      <c r="G37" s="15"/>
      <c r="H37" s="42">
        <v>0</v>
      </c>
      <c r="I37" s="32"/>
      <c r="J37" s="42">
        <v>300</v>
      </c>
      <c r="K37" s="32"/>
      <c r="L37" s="42">
        <f t="shared" ref="L37:L38" si="10">H37*J37</f>
        <v>0</v>
      </c>
      <c r="M37" s="42">
        <f t="shared" ref="M37:M38" si="11">L37*0.0929</f>
        <v>0</v>
      </c>
      <c r="N37" s="2"/>
      <c r="O37" s="41"/>
      <c r="P37" s="20"/>
      <c r="Q37" s="21">
        <v>2</v>
      </c>
      <c r="R37" s="4"/>
      <c r="S37" s="5"/>
    </row>
    <row r="38" spans="2:19" s="19" customFormat="1" ht="13.15" hidden="1" x14ac:dyDescent="0.25">
      <c r="B38" s="74" t="s">
        <v>14</v>
      </c>
      <c r="C38" s="15"/>
      <c r="D38" s="43">
        <v>0</v>
      </c>
      <c r="E38" s="15"/>
      <c r="F38" s="43">
        <v>0</v>
      </c>
      <c r="G38" s="15"/>
      <c r="H38" s="43">
        <v>0</v>
      </c>
      <c r="I38" s="32"/>
      <c r="J38" s="43">
        <v>1700</v>
      </c>
      <c r="K38" s="32"/>
      <c r="L38" s="43">
        <f t="shared" si="10"/>
        <v>0</v>
      </c>
      <c r="M38" s="43">
        <f t="shared" si="11"/>
        <v>0</v>
      </c>
      <c r="N38" s="2"/>
      <c r="O38" s="41"/>
      <c r="P38" s="22"/>
      <c r="Q38" s="23">
        <v>2</v>
      </c>
      <c r="R38" s="24"/>
      <c r="S38" s="25"/>
    </row>
    <row r="39" spans="2:19" s="19" customFormat="1" ht="13.15" hidden="1" x14ac:dyDescent="0.25">
      <c r="B39" s="74" t="s">
        <v>15</v>
      </c>
      <c r="C39" s="15"/>
      <c r="D39" s="43">
        <v>0</v>
      </c>
      <c r="E39" s="15"/>
      <c r="F39" s="43">
        <v>0</v>
      </c>
      <c r="G39" s="15"/>
      <c r="H39" s="43">
        <v>0</v>
      </c>
      <c r="I39" s="32"/>
      <c r="J39" s="43">
        <v>1700</v>
      </c>
      <c r="K39" s="32"/>
      <c r="L39" s="43">
        <f t="shared" si="0"/>
        <v>0</v>
      </c>
      <c r="M39" s="43">
        <f t="shared" si="1"/>
        <v>0</v>
      </c>
      <c r="N39" s="2"/>
      <c r="O39" s="41"/>
      <c r="P39" s="22"/>
      <c r="Q39" s="23">
        <v>2</v>
      </c>
      <c r="R39" s="24"/>
      <c r="S39" s="25"/>
    </row>
    <row r="40" spans="2:19" s="19" customFormat="1" ht="15.6" hidden="1" x14ac:dyDescent="0.3">
      <c r="B40" s="74" t="s">
        <v>10</v>
      </c>
      <c r="C40" s="15"/>
      <c r="D40" s="14">
        <v>0</v>
      </c>
      <c r="E40" s="15"/>
      <c r="F40" s="14">
        <v>0</v>
      </c>
      <c r="G40" s="15"/>
      <c r="H40" s="14">
        <v>0</v>
      </c>
      <c r="I40" s="32"/>
      <c r="J40" s="14">
        <v>100</v>
      </c>
      <c r="K40" s="32"/>
      <c r="L40" s="14">
        <f t="shared" ref="L40:L41" si="12">H40*J40</f>
        <v>0</v>
      </c>
      <c r="M40" s="14">
        <f t="shared" ref="M40:M41" si="13">L40*0.0929</f>
        <v>0</v>
      </c>
      <c r="N40" s="2"/>
      <c r="O40" s="41"/>
      <c r="P40" s="20"/>
      <c r="Q40" s="21">
        <v>2</v>
      </c>
      <c r="R40" s="4"/>
      <c r="S40" s="5"/>
    </row>
    <row r="41" spans="2:19" s="1" customFormat="1" ht="16.5" thickBot="1" x14ac:dyDescent="0.3">
      <c r="B41" s="75" t="s">
        <v>171</v>
      </c>
      <c r="C41" s="49"/>
      <c r="D41" s="47">
        <v>0</v>
      </c>
      <c r="E41" s="49"/>
      <c r="F41" s="47">
        <v>0</v>
      </c>
      <c r="G41" s="49"/>
      <c r="H41" s="47">
        <v>0</v>
      </c>
      <c r="I41" s="50"/>
      <c r="J41" s="47">
        <v>399</v>
      </c>
      <c r="K41" s="50"/>
      <c r="L41" s="47">
        <f t="shared" si="12"/>
        <v>0</v>
      </c>
      <c r="M41" s="47">
        <f t="shared" si="13"/>
        <v>0</v>
      </c>
      <c r="N41" s="53"/>
      <c r="O41" s="54"/>
      <c r="P41" s="6"/>
      <c r="Q41" s="11">
        <v>2</v>
      </c>
      <c r="R41" s="4"/>
      <c r="S41" s="5"/>
    </row>
    <row r="42" spans="2:19" s="1" customFormat="1" ht="6" customHeight="1" thickBot="1" x14ac:dyDescent="0.35">
      <c r="B42" s="30"/>
      <c r="C42" s="30"/>
      <c r="D42" s="31"/>
      <c r="E42" s="30"/>
      <c r="F42" s="31"/>
      <c r="G42" s="30"/>
      <c r="H42" s="31"/>
      <c r="I42" s="32"/>
      <c r="J42" s="31"/>
      <c r="K42" s="32"/>
      <c r="L42" s="32"/>
      <c r="M42" s="32"/>
      <c r="N42" s="30"/>
      <c r="O42" s="16"/>
      <c r="P42" s="7"/>
      <c r="Q42" s="6"/>
      <c r="R42" s="7"/>
      <c r="S42" s="7"/>
    </row>
    <row r="43" spans="2:19" s="1" customFormat="1" ht="15.75" x14ac:dyDescent="0.25">
      <c r="B43" s="447" t="s">
        <v>60</v>
      </c>
      <c r="C43" s="15"/>
      <c r="D43" s="175"/>
      <c r="E43" s="15"/>
      <c r="F43" s="175"/>
      <c r="G43" s="15"/>
      <c r="H43" s="175"/>
      <c r="I43" s="44"/>
      <c r="J43" s="175"/>
      <c r="K43" s="44"/>
      <c r="L43" s="534"/>
      <c r="M43" s="535"/>
      <c r="N43" s="2"/>
      <c r="O43" s="176"/>
      <c r="P43" s="6"/>
      <c r="Q43" s="11">
        <v>2</v>
      </c>
      <c r="R43" s="4"/>
      <c r="S43" s="5"/>
    </row>
    <row r="44" spans="2:19" s="1" customFormat="1" ht="15.75" x14ac:dyDescent="0.25">
      <c r="B44" s="73" t="s">
        <v>42</v>
      </c>
      <c r="C44" s="49"/>
      <c r="D44" s="47">
        <v>0</v>
      </c>
      <c r="E44" s="49"/>
      <c r="F44" s="47">
        <v>0</v>
      </c>
      <c r="G44" s="49"/>
      <c r="H44" s="47">
        <v>0</v>
      </c>
      <c r="I44" s="50"/>
      <c r="J44" s="47">
        <v>80</v>
      </c>
      <c r="K44" s="50"/>
      <c r="L44" s="47">
        <f t="shared" ref="L44:L55" si="14">H44*J44</f>
        <v>0</v>
      </c>
      <c r="M44" s="47">
        <f t="shared" ref="M44:M55" si="15">L44*0.0929</f>
        <v>0</v>
      </c>
      <c r="N44" s="53"/>
      <c r="O44" s="54"/>
      <c r="P44" s="6"/>
      <c r="Q44" s="11">
        <v>2</v>
      </c>
      <c r="R44" s="4"/>
      <c r="S44" s="5"/>
    </row>
    <row r="45" spans="2:19" s="1" customFormat="1" ht="15.75" x14ac:dyDescent="0.25">
      <c r="B45" s="73" t="s">
        <v>51</v>
      </c>
      <c r="C45" s="49"/>
      <c r="D45" s="47">
        <v>0</v>
      </c>
      <c r="E45" s="49"/>
      <c r="F45" s="47">
        <v>0</v>
      </c>
      <c r="G45" s="49"/>
      <c r="H45" s="47">
        <v>0</v>
      </c>
      <c r="I45" s="50"/>
      <c r="J45" s="47">
        <v>0</v>
      </c>
      <c r="K45" s="50"/>
      <c r="L45" s="47">
        <f t="shared" si="14"/>
        <v>0</v>
      </c>
      <c r="M45" s="47">
        <f t="shared" si="15"/>
        <v>0</v>
      </c>
      <c r="N45" s="53"/>
      <c r="O45" s="54"/>
      <c r="P45" s="6"/>
      <c r="Q45" s="11">
        <v>2</v>
      </c>
      <c r="R45" s="4"/>
      <c r="S45" s="5"/>
    </row>
    <row r="46" spans="2:19" s="1" customFormat="1" ht="15.75" x14ac:dyDescent="0.25">
      <c r="B46" s="73" t="s">
        <v>58</v>
      </c>
      <c r="C46" s="49"/>
      <c r="D46" s="47">
        <v>0</v>
      </c>
      <c r="E46" s="49"/>
      <c r="F46" s="47">
        <v>0</v>
      </c>
      <c r="G46" s="49"/>
      <c r="H46" s="47">
        <v>0</v>
      </c>
      <c r="I46" s="50"/>
      <c r="J46" s="47">
        <v>0</v>
      </c>
      <c r="K46" s="50"/>
      <c r="L46" s="47">
        <f t="shared" si="14"/>
        <v>0</v>
      </c>
      <c r="M46" s="47">
        <f t="shared" si="15"/>
        <v>0</v>
      </c>
      <c r="N46" s="53"/>
      <c r="O46" s="54"/>
      <c r="P46" s="6"/>
      <c r="Q46" s="11">
        <v>2</v>
      </c>
      <c r="R46" s="4"/>
      <c r="S46" s="5"/>
    </row>
    <row r="47" spans="2:19" s="19" customFormat="1" ht="15.6" hidden="1" x14ac:dyDescent="0.3">
      <c r="B47" s="74" t="s">
        <v>8</v>
      </c>
      <c r="C47" s="15"/>
      <c r="D47" s="42">
        <v>0</v>
      </c>
      <c r="E47" s="15"/>
      <c r="F47" s="42">
        <v>0</v>
      </c>
      <c r="G47" s="15"/>
      <c r="H47" s="42">
        <v>0</v>
      </c>
      <c r="I47" s="32"/>
      <c r="J47" s="42">
        <v>300</v>
      </c>
      <c r="K47" s="32"/>
      <c r="L47" s="42">
        <f t="shared" si="14"/>
        <v>0</v>
      </c>
      <c r="M47" s="42">
        <f t="shared" si="15"/>
        <v>0</v>
      </c>
      <c r="N47" s="2"/>
      <c r="O47" s="41"/>
      <c r="P47" s="20"/>
      <c r="Q47" s="21">
        <v>2</v>
      </c>
      <c r="R47" s="4"/>
      <c r="S47" s="5"/>
    </row>
    <row r="48" spans="2:19" s="19" customFormat="1" ht="15.6" hidden="1" x14ac:dyDescent="0.3">
      <c r="B48" s="74" t="s">
        <v>12</v>
      </c>
      <c r="C48" s="15"/>
      <c r="D48" s="42">
        <v>0</v>
      </c>
      <c r="E48" s="15"/>
      <c r="F48" s="42">
        <v>0</v>
      </c>
      <c r="G48" s="15"/>
      <c r="H48" s="42">
        <v>0</v>
      </c>
      <c r="I48" s="32"/>
      <c r="J48" s="42">
        <v>1000</v>
      </c>
      <c r="K48" s="32"/>
      <c r="L48" s="42">
        <f t="shared" si="14"/>
        <v>0</v>
      </c>
      <c r="M48" s="42">
        <f t="shared" si="15"/>
        <v>0</v>
      </c>
      <c r="N48" s="2"/>
      <c r="O48" s="41"/>
      <c r="P48" s="20"/>
      <c r="Q48" s="21">
        <v>2</v>
      </c>
      <c r="R48" s="4"/>
      <c r="S48" s="5"/>
    </row>
    <row r="49" spans="2:19" s="19" customFormat="1" ht="15.6" hidden="1" x14ac:dyDescent="0.3">
      <c r="B49" s="74" t="s">
        <v>11</v>
      </c>
      <c r="C49" s="15"/>
      <c r="D49" s="42">
        <v>0</v>
      </c>
      <c r="E49" s="15"/>
      <c r="F49" s="42">
        <v>0</v>
      </c>
      <c r="G49" s="15"/>
      <c r="H49" s="42">
        <v>0</v>
      </c>
      <c r="I49" s="32"/>
      <c r="J49" s="42">
        <v>1000</v>
      </c>
      <c r="K49" s="32"/>
      <c r="L49" s="42">
        <f t="shared" si="14"/>
        <v>0</v>
      </c>
      <c r="M49" s="42">
        <f t="shared" si="15"/>
        <v>0</v>
      </c>
      <c r="N49" s="2"/>
      <c r="O49" s="41"/>
      <c r="P49" s="20"/>
      <c r="Q49" s="21">
        <v>2</v>
      </c>
      <c r="R49" s="4"/>
      <c r="S49" s="5"/>
    </row>
    <row r="50" spans="2:19" s="19" customFormat="1" ht="15.6" hidden="1" x14ac:dyDescent="0.3">
      <c r="B50" s="74" t="s">
        <v>13</v>
      </c>
      <c r="C50" s="15"/>
      <c r="D50" s="42">
        <v>0</v>
      </c>
      <c r="E50" s="15"/>
      <c r="F50" s="42">
        <v>0</v>
      </c>
      <c r="G50" s="15"/>
      <c r="H50" s="42">
        <v>0</v>
      </c>
      <c r="I50" s="32"/>
      <c r="J50" s="42">
        <v>700</v>
      </c>
      <c r="K50" s="32"/>
      <c r="L50" s="42">
        <f t="shared" si="14"/>
        <v>0</v>
      </c>
      <c r="M50" s="42">
        <f t="shared" si="15"/>
        <v>0</v>
      </c>
      <c r="N50" s="2"/>
      <c r="O50" s="41"/>
      <c r="P50" s="20"/>
      <c r="Q50" s="21">
        <v>2</v>
      </c>
      <c r="R50" s="4"/>
      <c r="S50" s="5"/>
    </row>
    <row r="51" spans="2:19" s="19" customFormat="1" ht="15.6" hidden="1" x14ac:dyDescent="0.3">
      <c r="B51" s="74" t="s">
        <v>9</v>
      </c>
      <c r="C51" s="15"/>
      <c r="D51" s="42">
        <v>0</v>
      </c>
      <c r="E51" s="15"/>
      <c r="F51" s="42">
        <v>0</v>
      </c>
      <c r="G51" s="15"/>
      <c r="H51" s="42">
        <v>0</v>
      </c>
      <c r="I51" s="32"/>
      <c r="J51" s="42">
        <v>300</v>
      </c>
      <c r="K51" s="32"/>
      <c r="L51" s="42">
        <f t="shared" si="14"/>
        <v>0</v>
      </c>
      <c r="M51" s="42">
        <f t="shared" si="15"/>
        <v>0</v>
      </c>
      <c r="N51" s="2"/>
      <c r="O51" s="41"/>
      <c r="P51" s="20"/>
      <c r="Q51" s="21">
        <v>2</v>
      </c>
      <c r="R51" s="4"/>
      <c r="S51" s="5"/>
    </row>
    <row r="52" spans="2:19" s="19" customFormat="1" ht="13.15" hidden="1" x14ac:dyDescent="0.25">
      <c r="B52" s="74" t="s">
        <v>14</v>
      </c>
      <c r="C52" s="15"/>
      <c r="D52" s="43">
        <v>0</v>
      </c>
      <c r="E52" s="15"/>
      <c r="F52" s="43">
        <v>0</v>
      </c>
      <c r="G52" s="15"/>
      <c r="H52" s="43">
        <v>0</v>
      </c>
      <c r="I52" s="32"/>
      <c r="J52" s="43">
        <v>1700</v>
      </c>
      <c r="K52" s="32"/>
      <c r="L52" s="43">
        <f t="shared" si="14"/>
        <v>0</v>
      </c>
      <c r="M52" s="43">
        <f t="shared" si="15"/>
        <v>0</v>
      </c>
      <c r="N52" s="2"/>
      <c r="O52" s="41"/>
      <c r="P52" s="22"/>
      <c r="Q52" s="23">
        <v>2</v>
      </c>
      <c r="R52" s="24"/>
      <c r="S52" s="25"/>
    </row>
    <row r="53" spans="2:19" s="19" customFormat="1" ht="13.15" hidden="1" x14ac:dyDescent="0.25">
      <c r="B53" s="74" t="s">
        <v>15</v>
      </c>
      <c r="C53" s="15"/>
      <c r="D53" s="43">
        <v>0</v>
      </c>
      <c r="E53" s="15"/>
      <c r="F53" s="43">
        <v>0</v>
      </c>
      <c r="G53" s="15"/>
      <c r="H53" s="43">
        <v>0</v>
      </c>
      <c r="I53" s="32"/>
      <c r="J53" s="43">
        <v>1700</v>
      </c>
      <c r="K53" s="32"/>
      <c r="L53" s="43">
        <f t="shared" si="14"/>
        <v>0</v>
      </c>
      <c r="M53" s="43">
        <f t="shared" si="15"/>
        <v>0</v>
      </c>
      <c r="N53" s="2"/>
      <c r="O53" s="41"/>
      <c r="P53" s="22"/>
      <c r="Q53" s="23">
        <v>2</v>
      </c>
      <c r="R53" s="24"/>
      <c r="S53" s="25"/>
    </row>
    <row r="54" spans="2:19" s="19" customFormat="1" ht="15.6" hidden="1" x14ac:dyDescent="0.3">
      <c r="B54" s="74" t="s">
        <v>10</v>
      </c>
      <c r="C54" s="15"/>
      <c r="D54" s="14">
        <v>0</v>
      </c>
      <c r="E54" s="15"/>
      <c r="F54" s="14">
        <v>0</v>
      </c>
      <c r="G54" s="15"/>
      <c r="H54" s="14">
        <v>0</v>
      </c>
      <c r="I54" s="32"/>
      <c r="J54" s="14">
        <v>100</v>
      </c>
      <c r="K54" s="32"/>
      <c r="L54" s="14">
        <f t="shared" si="14"/>
        <v>0</v>
      </c>
      <c r="M54" s="14">
        <f t="shared" si="15"/>
        <v>0</v>
      </c>
      <c r="N54" s="2"/>
      <c r="O54" s="41"/>
      <c r="P54" s="20"/>
      <c r="Q54" s="21">
        <v>2</v>
      </c>
      <c r="R54" s="4"/>
      <c r="S54" s="5"/>
    </row>
    <row r="55" spans="2:19" s="1" customFormat="1" ht="16.5" thickBot="1" x14ac:dyDescent="0.3">
      <c r="B55" s="75" t="s">
        <v>59</v>
      </c>
      <c r="C55" s="49"/>
      <c r="D55" s="47">
        <v>0</v>
      </c>
      <c r="E55" s="49"/>
      <c r="F55" s="47">
        <v>0</v>
      </c>
      <c r="G55" s="49"/>
      <c r="H55" s="47">
        <v>0</v>
      </c>
      <c r="I55" s="50"/>
      <c r="J55" s="47">
        <v>0</v>
      </c>
      <c r="K55" s="50"/>
      <c r="L55" s="47">
        <f t="shared" si="14"/>
        <v>0</v>
      </c>
      <c r="M55" s="47">
        <f t="shared" si="15"/>
        <v>0</v>
      </c>
      <c r="N55" s="53"/>
      <c r="O55" s="54"/>
      <c r="P55" s="6"/>
      <c r="Q55" s="11">
        <v>2</v>
      </c>
      <c r="R55" s="4"/>
      <c r="S55" s="5"/>
    </row>
    <row r="56" spans="2:19" s="1" customFormat="1" ht="9" customHeight="1" thickBot="1" x14ac:dyDescent="0.3">
      <c r="B56" s="30"/>
      <c r="C56" s="30"/>
      <c r="D56" s="31"/>
      <c r="E56" s="30"/>
      <c r="F56" s="31"/>
      <c r="G56" s="30"/>
      <c r="H56" s="31"/>
      <c r="I56" s="32"/>
      <c r="J56" s="31"/>
      <c r="K56" s="32"/>
      <c r="L56" s="32"/>
      <c r="M56" s="32"/>
      <c r="N56" s="30"/>
      <c r="O56" s="16"/>
      <c r="P56" s="7"/>
      <c r="Q56" s="6"/>
      <c r="R56" s="7"/>
      <c r="S56" s="7"/>
    </row>
    <row r="57" spans="2:19" s="1" customFormat="1" ht="15.75" x14ac:dyDescent="0.25">
      <c r="B57" s="448" t="s">
        <v>43</v>
      </c>
      <c r="C57" s="15"/>
      <c r="D57" s="177"/>
      <c r="E57" s="15"/>
      <c r="F57" s="177"/>
      <c r="G57" s="15"/>
      <c r="H57" s="177"/>
      <c r="I57" s="44"/>
      <c r="J57" s="177"/>
      <c r="K57" s="44"/>
      <c r="L57" s="536"/>
      <c r="M57" s="537"/>
      <c r="N57" s="2"/>
      <c r="O57" s="178"/>
      <c r="P57" s="6"/>
      <c r="Q57" s="11">
        <v>2</v>
      </c>
      <c r="R57" s="4"/>
      <c r="S57" s="5"/>
    </row>
    <row r="58" spans="2:19" s="1" customFormat="1" ht="15.75" x14ac:dyDescent="0.25">
      <c r="B58" s="73" t="s">
        <v>44</v>
      </c>
      <c r="C58" s="49"/>
      <c r="D58" s="47">
        <v>0</v>
      </c>
      <c r="E58" s="49"/>
      <c r="F58" s="47">
        <v>0</v>
      </c>
      <c r="G58" s="49"/>
      <c r="H58" s="47">
        <v>0</v>
      </c>
      <c r="I58" s="50"/>
      <c r="J58" s="47">
        <v>400</v>
      </c>
      <c r="K58" s="50"/>
      <c r="L58" s="47">
        <f t="shared" ref="L58:L69" si="16">H58*J58</f>
        <v>0</v>
      </c>
      <c r="M58" s="47">
        <f t="shared" ref="M58:M69" si="17">L58*0.0929</f>
        <v>0</v>
      </c>
      <c r="N58" s="53"/>
      <c r="O58" s="54"/>
      <c r="P58" s="6"/>
      <c r="Q58" s="11">
        <v>2</v>
      </c>
      <c r="R58" s="4"/>
      <c r="S58" s="5"/>
    </row>
    <row r="59" spans="2:19" s="1" customFormat="1" ht="15.75" x14ac:dyDescent="0.25">
      <c r="B59" s="73" t="s">
        <v>45</v>
      </c>
      <c r="C59" s="49"/>
      <c r="D59" s="47">
        <v>0</v>
      </c>
      <c r="E59" s="49"/>
      <c r="F59" s="47">
        <v>0</v>
      </c>
      <c r="G59" s="49"/>
      <c r="H59" s="47">
        <v>0</v>
      </c>
      <c r="I59" s="50"/>
      <c r="J59" s="47">
        <v>600</v>
      </c>
      <c r="K59" s="50"/>
      <c r="L59" s="47">
        <f t="shared" si="16"/>
        <v>0</v>
      </c>
      <c r="M59" s="47">
        <f t="shared" si="17"/>
        <v>0</v>
      </c>
      <c r="N59" s="53"/>
      <c r="O59" s="54"/>
      <c r="P59" s="6"/>
      <c r="Q59" s="11">
        <v>2</v>
      </c>
      <c r="R59" s="4"/>
      <c r="S59" s="5"/>
    </row>
    <row r="60" spans="2:19" s="1" customFormat="1" ht="15.75" x14ac:dyDescent="0.25">
      <c r="B60" s="73" t="s">
        <v>46</v>
      </c>
      <c r="C60" s="49"/>
      <c r="D60" s="47">
        <v>0</v>
      </c>
      <c r="E60" s="49"/>
      <c r="F60" s="47">
        <v>0</v>
      </c>
      <c r="G60" s="49"/>
      <c r="H60" s="47">
        <v>0</v>
      </c>
      <c r="I60" s="50"/>
      <c r="J60" s="47">
        <v>1200</v>
      </c>
      <c r="K60" s="50"/>
      <c r="L60" s="47">
        <f t="shared" si="16"/>
        <v>0</v>
      </c>
      <c r="M60" s="47">
        <f t="shared" si="17"/>
        <v>0</v>
      </c>
      <c r="N60" s="53"/>
      <c r="O60" s="54"/>
      <c r="P60" s="6"/>
      <c r="Q60" s="11">
        <v>2</v>
      </c>
      <c r="R60" s="4"/>
      <c r="S60" s="5"/>
    </row>
    <row r="61" spans="2:19" s="19" customFormat="1" ht="15.6" hidden="1" x14ac:dyDescent="0.3">
      <c r="B61" s="74" t="s">
        <v>8</v>
      </c>
      <c r="C61" s="15"/>
      <c r="D61" s="42">
        <v>0</v>
      </c>
      <c r="E61" s="15"/>
      <c r="F61" s="42">
        <v>0</v>
      </c>
      <c r="G61" s="15"/>
      <c r="H61" s="42">
        <v>0</v>
      </c>
      <c r="I61" s="32"/>
      <c r="J61" s="42">
        <v>300</v>
      </c>
      <c r="K61" s="32"/>
      <c r="L61" s="42">
        <f t="shared" si="16"/>
        <v>0</v>
      </c>
      <c r="M61" s="42">
        <f t="shared" si="17"/>
        <v>0</v>
      </c>
      <c r="N61" s="2"/>
      <c r="O61" s="41"/>
      <c r="P61" s="20"/>
      <c r="Q61" s="21">
        <v>2</v>
      </c>
      <c r="R61" s="4"/>
      <c r="S61" s="5"/>
    </row>
    <row r="62" spans="2:19" s="19" customFormat="1" ht="15.6" hidden="1" x14ac:dyDescent="0.3">
      <c r="B62" s="74" t="s">
        <v>12</v>
      </c>
      <c r="C62" s="15"/>
      <c r="D62" s="42">
        <v>0</v>
      </c>
      <c r="E62" s="15"/>
      <c r="F62" s="42">
        <v>0</v>
      </c>
      <c r="G62" s="15"/>
      <c r="H62" s="42">
        <v>0</v>
      </c>
      <c r="I62" s="32"/>
      <c r="J62" s="42">
        <v>1000</v>
      </c>
      <c r="K62" s="32"/>
      <c r="L62" s="42">
        <f t="shared" si="16"/>
        <v>0</v>
      </c>
      <c r="M62" s="42">
        <f t="shared" si="17"/>
        <v>0</v>
      </c>
      <c r="N62" s="2"/>
      <c r="O62" s="41"/>
      <c r="P62" s="20"/>
      <c r="Q62" s="21">
        <v>2</v>
      </c>
      <c r="R62" s="4"/>
      <c r="S62" s="5"/>
    </row>
    <row r="63" spans="2:19" s="19" customFormat="1" ht="15.6" hidden="1" x14ac:dyDescent="0.3">
      <c r="B63" s="74" t="s">
        <v>11</v>
      </c>
      <c r="C63" s="15"/>
      <c r="D63" s="42">
        <v>0</v>
      </c>
      <c r="E63" s="15"/>
      <c r="F63" s="42">
        <v>0</v>
      </c>
      <c r="G63" s="15"/>
      <c r="H63" s="42">
        <v>0</v>
      </c>
      <c r="I63" s="32"/>
      <c r="J63" s="42">
        <v>1000</v>
      </c>
      <c r="K63" s="32"/>
      <c r="L63" s="42">
        <f t="shared" si="16"/>
        <v>0</v>
      </c>
      <c r="M63" s="42">
        <f t="shared" si="17"/>
        <v>0</v>
      </c>
      <c r="N63" s="2"/>
      <c r="O63" s="41"/>
      <c r="P63" s="20"/>
      <c r="Q63" s="21">
        <v>2</v>
      </c>
      <c r="R63" s="4"/>
      <c r="S63" s="5"/>
    </row>
    <row r="64" spans="2:19" s="19" customFormat="1" ht="15.6" hidden="1" x14ac:dyDescent="0.3">
      <c r="B64" s="74" t="s">
        <v>13</v>
      </c>
      <c r="C64" s="15"/>
      <c r="D64" s="42">
        <v>0</v>
      </c>
      <c r="E64" s="15"/>
      <c r="F64" s="42">
        <v>0</v>
      </c>
      <c r="G64" s="15"/>
      <c r="H64" s="42">
        <v>0</v>
      </c>
      <c r="I64" s="32"/>
      <c r="J64" s="42">
        <v>700</v>
      </c>
      <c r="K64" s="32"/>
      <c r="L64" s="42">
        <f t="shared" si="16"/>
        <v>0</v>
      </c>
      <c r="M64" s="42">
        <f t="shared" si="17"/>
        <v>0</v>
      </c>
      <c r="N64" s="2"/>
      <c r="O64" s="41"/>
      <c r="P64" s="20"/>
      <c r="Q64" s="21">
        <v>2</v>
      </c>
      <c r="R64" s="4"/>
      <c r="S64" s="5"/>
    </row>
    <row r="65" spans="2:19" s="19" customFormat="1" ht="15.6" hidden="1" x14ac:dyDescent="0.3">
      <c r="B65" s="74" t="s">
        <v>9</v>
      </c>
      <c r="C65" s="15"/>
      <c r="D65" s="42">
        <v>0</v>
      </c>
      <c r="E65" s="15"/>
      <c r="F65" s="42">
        <v>0</v>
      </c>
      <c r="G65" s="15"/>
      <c r="H65" s="42">
        <v>0</v>
      </c>
      <c r="I65" s="32"/>
      <c r="J65" s="42">
        <v>300</v>
      </c>
      <c r="K65" s="32"/>
      <c r="L65" s="42">
        <f t="shared" si="16"/>
        <v>0</v>
      </c>
      <c r="M65" s="42">
        <f t="shared" si="17"/>
        <v>0</v>
      </c>
      <c r="N65" s="2"/>
      <c r="O65" s="41"/>
      <c r="P65" s="20"/>
      <c r="Q65" s="21">
        <v>2</v>
      </c>
      <c r="R65" s="4"/>
      <c r="S65" s="5"/>
    </row>
    <row r="66" spans="2:19" s="19" customFormat="1" ht="13.15" hidden="1" x14ac:dyDescent="0.25">
      <c r="B66" s="74" t="s">
        <v>14</v>
      </c>
      <c r="C66" s="15"/>
      <c r="D66" s="43">
        <v>0</v>
      </c>
      <c r="E66" s="15"/>
      <c r="F66" s="43">
        <v>0</v>
      </c>
      <c r="G66" s="15"/>
      <c r="H66" s="43">
        <v>0</v>
      </c>
      <c r="I66" s="32"/>
      <c r="J66" s="43">
        <v>1700</v>
      </c>
      <c r="K66" s="32"/>
      <c r="L66" s="43">
        <f t="shared" si="16"/>
        <v>0</v>
      </c>
      <c r="M66" s="43">
        <f t="shared" si="17"/>
        <v>0</v>
      </c>
      <c r="N66" s="2"/>
      <c r="O66" s="41"/>
      <c r="P66" s="22"/>
      <c r="Q66" s="23">
        <v>2</v>
      </c>
      <c r="R66" s="24"/>
      <c r="S66" s="25"/>
    </row>
    <row r="67" spans="2:19" s="19" customFormat="1" ht="13.15" hidden="1" x14ac:dyDescent="0.25">
      <c r="B67" s="74" t="s">
        <v>15</v>
      </c>
      <c r="C67" s="15"/>
      <c r="D67" s="43">
        <v>0</v>
      </c>
      <c r="E67" s="15"/>
      <c r="F67" s="43">
        <v>0</v>
      </c>
      <c r="G67" s="15"/>
      <c r="H67" s="43">
        <v>0</v>
      </c>
      <c r="I67" s="32"/>
      <c r="J67" s="43">
        <v>1700</v>
      </c>
      <c r="K67" s="32"/>
      <c r="L67" s="43">
        <f t="shared" si="16"/>
        <v>0</v>
      </c>
      <c r="M67" s="43">
        <f t="shared" si="17"/>
        <v>0</v>
      </c>
      <c r="N67" s="2"/>
      <c r="O67" s="41"/>
      <c r="P67" s="22"/>
      <c r="Q67" s="23">
        <v>2</v>
      </c>
      <c r="R67" s="24"/>
      <c r="S67" s="25"/>
    </row>
    <row r="68" spans="2:19" s="19" customFormat="1" ht="15.6" hidden="1" x14ac:dyDescent="0.3">
      <c r="B68" s="74" t="s">
        <v>10</v>
      </c>
      <c r="C68" s="15"/>
      <c r="D68" s="14">
        <v>0</v>
      </c>
      <c r="E68" s="15"/>
      <c r="F68" s="14">
        <v>0</v>
      </c>
      <c r="G68" s="15"/>
      <c r="H68" s="14">
        <v>0</v>
      </c>
      <c r="I68" s="32"/>
      <c r="J68" s="14">
        <v>100</v>
      </c>
      <c r="K68" s="32"/>
      <c r="L68" s="14">
        <f t="shared" si="16"/>
        <v>0</v>
      </c>
      <c r="M68" s="14">
        <f t="shared" si="17"/>
        <v>0</v>
      </c>
      <c r="N68" s="2"/>
      <c r="O68" s="41"/>
      <c r="P68" s="20"/>
      <c r="Q68" s="21">
        <v>2</v>
      </c>
      <c r="R68" s="4"/>
      <c r="S68" s="5"/>
    </row>
    <row r="69" spans="2:19" s="1" customFormat="1" ht="16.5" thickBot="1" x14ac:dyDescent="0.3">
      <c r="B69" s="75" t="s">
        <v>47</v>
      </c>
      <c r="C69" s="49"/>
      <c r="D69" s="47">
        <v>0</v>
      </c>
      <c r="E69" s="49"/>
      <c r="F69" s="47">
        <v>0</v>
      </c>
      <c r="G69" s="49"/>
      <c r="H69" s="47">
        <v>0</v>
      </c>
      <c r="I69" s="50"/>
      <c r="J69" s="47">
        <v>2500</v>
      </c>
      <c r="K69" s="50"/>
      <c r="L69" s="47">
        <f t="shared" si="16"/>
        <v>0</v>
      </c>
      <c r="M69" s="47">
        <f t="shared" si="17"/>
        <v>0</v>
      </c>
      <c r="N69" s="53"/>
      <c r="O69" s="54"/>
      <c r="P69" s="6"/>
      <c r="Q69" s="11">
        <v>2</v>
      </c>
      <c r="R69" s="4"/>
      <c r="S69" s="5"/>
    </row>
    <row r="70" spans="2:19" s="1" customFormat="1" ht="9.6" customHeight="1" x14ac:dyDescent="0.25">
      <c r="B70" s="30"/>
      <c r="C70" s="30"/>
      <c r="D70" s="31"/>
      <c r="E70" s="30"/>
      <c r="F70" s="31"/>
      <c r="G70" s="30"/>
      <c r="H70" s="31"/>
      <c r="I70" s="32"/>
      <c r="J70" s="31"/>
      <c r="K70" s="32"/>
      <c r="L70" s="32"/>
      <c r="M70" s="32"/>
      <c r="N70" s="30"/>
      <c r="O70" s="16"/>
      <c r="P70" s="7"/>
      <c r="Q70" s="6"/>
      <c r="R70" s="7"/>
      <c r="S70" s="7"/>
    </row>
    <row r="71" spans="2:19" s="1" customFormat="1" ht="15.75" x14ac:dyDescent="0.25">
      <c r="B71" s="180" t="s">
        <v>62</v>
      </c>
      <c r="C71" s="15"/>
      <c r="D71" s="179"/>
      <c r="E71" s="15"/>
      <c r="F71" s="179"/>
      <c r="G71" s="15"/>
      <c r="H71" s="179"/>
      <c r="I71" s="44"/>
      <c r="J71" s="179"/>
      <c r="K71" s="44"/>
      <c r="L71" s="519"/>
      <c r="M71" s="520"/>
      <c r="N71" s="2"/>
      <c r="O71" s="181"/>
      <c r="P71" s="6"/>
      <c r="Q71" s="11">
        <v>2</v>
      </c>
      <c r="R71" s="4"/>
      <c r="S71" s="5"/>
    </row>
    <row r="72" spans="2:19" s="1" customFormat="1" ht="15.75" x14ac:dyDescent="0.25">
      <c r="B72" s="45"/>
      <c r="C72" s="49"/>
      <c r="D72" s="47">
        <v>0</v>
      </c>
      <c r="E72" s="49"/>
      <c r="F72" s="47">
        <v>0</v>
      </c>
      <c r="G72" s="49"/>
      <c r="H72" s="47">
        <v>0</v>
      </c>
      <c r="I72" s="50"/>
      <c r="J72" s="47">
        <v>0</v>
      </c>
      <c r="K72" s="50"/>
      <c r="L72" s="47">
        <f t="shared" ref="L72:L83" si="18">H72*J72</f>
        <v>0</v>
      </c>
      <c r="M72" s="47">
        <f t="shared" ref="M72:M83" si="19">L72*0.0929</f>
        <v>0</v>
      </c>
      <c r="N72" s="53"/>
      <c r="O72" s="54"/>
      <c r="P72" s="6"/>
      <c r="Q72" s="11">
        <v>2</v>
      </c>
      <c r="R72" s="4"/>
      <c r="S72" s="5"/>
    </row>
    <row r="73" spans="2:19" s="1" customFormat="1" ht="15.75" x14ac:dyDescent="0.25">
      <c r="B73" s="45"/>
      <c r="C73" s="49"/>
      <c r="D73" s="47">
        <v>0</v>
      </c>
      <c r="E73" s="49"/>
      <c r="F73" s="47">
        <v>0</v>
      </c>
      <c r="G73" s="49"/>
      <c r="H73" s="47">
        <v>0</v>
      </c>
      <c r="I73" s="50"/>
      <c r="J73" s="47">
        <v>0</v>
      </c>
      <c r="K73" s="50"/>
      <c r="L73" s="47">
        <f t="shared" si="18"/>
        <v>0</v>
      </c>
      <c r="M73" s="47">
        <f t="shared" si="19"/>
        <v>0</v>
      </c>
      <c r="N73" s="53"/>
      <c r="O73" s="54"/>
      <c r="P73" s="6"/>
      <c r="Q73" s="11">
        <v>2</v>
      </c>
      <c r="R73" s="4"/>
      <c r="S73" s="5"/>
    </row>
    <row r="74" spans="2:19" s="1" customFormat="1" ht="15.75" x14ac:dyDescent="0.25">
      <c r="B74" s="45"/>
      <c r="C74" s="49"/>
      <c r="D74" s="47">
        <v>0</v>
      </c>
      <c r="E74" s="49"/>
      <c r="F74" s="47">
        <v>0</v>
      </c>
      <c r="G74" s="49"/>
      <c r="H74" s="47">
        <v>0</v>
      </c>
      <c r="I74" s="50"/>
      <c r="J74" s="47">
        <v>0</v>
      </c>
      <c r="K74" s="50"/>
      <c r="L74" s="47">
        <f t="shared" si="18"/>
        <v>0</v>
      </c>
      <c r="M74" s="47">
        <f t="shared" si="19"/>
        <v>0</v>
      </c>
      <c r="N74" s="53"/>
      <c r="O74" s="54"/>
      <c r="P74" s="6"/>
      <c r="Q74" s="11">
        <v>2</v>
      </c>
      <c r="R74" s="4"/>
      <c r="S74" s="5"/>
    </row>
    <row r="75" spans="2:19" s="19" customFormat="1" ht="15.75" hidden="1" x14ac:dyDescent="0.25">
      <c r="B75" s="39"/>
      <c r="C75" s="15"/>
      <c r="D75" s="42">
        <v>0</v>
      </c>
      <c r="E75" s="15"/>
      <c r="F75" s="42">
        <v>0</v>
      </c>
      <c r="G75" s="15"/>
      <c r="H75" s="42">
        <v>0</v>
      </c>
      <c r="I75" s="32"/>
      <c r="J75" s="42">
        <v>300</v>
      </c>
      <c r="K75" s="32"/>
      <c r="L75" s="42">
        <f t="shared" si="18"/>
        <v>0</v>
      </c>
      <c r="M75" s="42">
        <f t="shared" si="19"/>
        <v>0</v>
      </c>
      <c r="N75" s="2"/>
      <c r="O75" s="41"/>
      <c r="P75" s="20"/>
      <c r="Q75" s="21">
        <v>2</v>
      </c>
      <c r="R75" s="4"/>
      <c r="S75" s="5"/>
    </row>
    <row r="76" spans="2:19" s="19" customFormat="1" ht="15.75" hidden="1" x14ac:dyDescent="0.25">
      <c r="B76" s="39"/>
      <c r="C76" s="15"/>
      <c r="D76" s="42">
        <v>0</v>
      </c>
      <c r="E76" s="15"/>
      <c r="F76" s="42">
        <v>0</v>
      </c>
      <c r="G76" s="15"/>
      <c r="H76" s="42">
        <v>0</v>
      </c>
      <c r="I76" s="32"/>
      <c r="J76" s="42">
        <v>1000</v>
      </c>
      <c r="K76" s="32"/>
      <c r="L76" s="42">
        <f t="shared" si="18"/>
        <v>0</v>
      </c>
      <c r="M76" s="42">
        <f t="shared" si="19"/>
        <v>0</v>
      </c>
      <c r="N76" s="2"/>
      <c r="O76" s="41"/>
      <c r="P76" s="20"/>
      <c r="Q76" s="21">
        <v>2</v>
      </c>
      <c r="R76" s="4"/>
      <c r="S76" s="5"/>
    </row>
    <row r="77" spans="2:19" s="19" customFormat="1" ht="15.75" hidden="1" x14ac:dyDescent="0.25">
      <c r="B77" s="39"/>
      <c r="C77" s="15"/>
      <c r="D77" s="42">
        <v>0</v>
      </c>
      <c r="E77" s="15"/>
      <c r="F77" s="42">
        <v>0</v>
      </c>
      <c r="G77" s="15"/>
      <c r="H77" s="42">
        <v>0</v>
      </c>
      <c r="I77" s="32"/>
      <c r="J77" s="42">
        <v>1000</v>
      </c>
      <c r="K77" s="32"/>
      <c r="L77" s="42">
        <f t="shared" si="18"/>
        <v>0</v>
      </c>
      <c r="M77" s="42">
        <f t="shared" si="19"/>
        <v>0</v>
      </c>
      <c r="N77" s="2"/>
      <c r="O77" s="41"/>
      <c r="P77" s="20"/>
      <c r="Q77" s="21">
        <v>2</v>
      </c>
      <c r="R77" s="4"/>
      <c r="S77" s="5"/>
    </row>
    <row r="78" spans="2:19" s="19" customFormat="1" ht="15.75" hidden="1" x14ac:dyDescent="0.25">
      <c r="B78" s="39"/>
      <c r="C78" s="15"/>
      <c r="D78" s="42">
        <v>0</v>
      </c>
      <c r="E78" s="15"/>
      <c r="F78" s="42">
        <v>0</v>
      </c>
      <c r="G78" s="15"/>
      <c r="H78" s="42">
        <v>0</v>
      </c>
      <c r="I78" s="32"/>
      <c r="J78" s="42">
        <v>700</v>
      </c>
      <c r="K78" s="32"/>
      <c r="L78" s="42">
        <f t="shared" si="18"/>
        <v>0</v>
      </c>
      <c r="M78" s="42">
        <f t="shared" si="19"/>
        <v>0</v>
      </c>
      <c r="N78" s="2"/>
      <c r="O78" s="41"/>
      <c r="P78" s="20"/>
      <c r="Q78" s="21">
        <v>2</v>
      </c>
      <c r="R78" s="4"/>
      <c r="S78" s="5"/>
    </row>
    <row r="79" spans="2:19" s="19" customFormat="1" ht="15.75" hidden="1" x14ac:dyDescent="0.25">
      <c r="B79" s="39"/>
      <c r="C79" s="15"/>
      <c r="D79" s="42">
        <v>0</v>
      </c>
      <c r="E79" s="15"/>
      <c r="F79" s="42">
        <v>0</v>
      </c>
      <c r="G79" s="15"/>
      <c r="H79" s="42">
        <v>0</v>
      </c>
      <c r="I79" s="32"/>
      <c r="J79" s="42">
        <v>300</v>
      </c>
      <c r="K79" s="32"/>
      <c r="L79" s="42">
        <f t="shared" si="18"/>
        <v>0</v>
      </c>
      <c r="M79" s="42">
        <f t="shared" si="19"/>
        <v>0</v>
      </c>
      <c r="N79" s="2"/>
      <c r="O79" s="41"/>
      <c r="P79" s="20"/>
      <c r="Q79" s="21">
        <v>2</v>
      </c>
      <c r="R79" s="4"/>
      <c r="S79" s="5"/>
    </row>
    <row r="80" spans="2:19" s="19" customFormat="1" ht="12.75" hidden="1" x14ac:dyDescent="0.2">
      <c r="B80" s="39"/>
      <c r="C80" s="15"/>
      <c r="D80" s="43">
        <v>0</v>
      </c>
      <c r="E80" s="15"/>
      <c r="F80" s="43">
        <v>0</v>
      </c>
      <c r="G80" s="15"/>
      <c r="H80" s="43">
        <v>0</v>
      </c>
      <c r="I80" s="32"/>
      <c r="J80" s="43">
        <v>1700</v>
      </c>
      <c r="K80" s="32"/>
      <c r="L80" s="43">
        <f t="shared" si="18"/>
        <v>0</v>
      </c>
      <c r="M80" s="43">
        <f t="shared" si="19"/>
        <v>0</v>
      </c>
      <c r="N80" s="2"/>
      <c r="O80" s="41"/>
      <c r="P80" s="22"/>
      <c r="Q80" s="23">
        <v>2</v>
      </c>
      <c r="R80" s="24"/>
      <c r="S80" s="25"/>
    </row>
    <row r="81" spans="2:19" s="19" customFormat="1" ht="12.75" hidden="1" x14ac:dyDescent="0.2">
      <c r="B81" s="39"/>
      <c r="C81" s="15"/>
      <c r="D81" s="43">
        <v>0</v>
      </c>
      <c r="E81" s="15"/>
      <c r="F81" s="43">
        <v>0</v>
      </c>
      <c r="G81" s="15"/>
      <c r="H81" s="43">
        <v>0</v>
      </c>
      <c r="I81" s="32"/>
      <c r="J81" s="43">
        <v>1700</v>
      </c>
      <c r="K81" s="32"/>
      <c r="L81" s="43">
        <f t="shared" si="18"/>
        <v>0</v>
      </c>
      <c r="M81" s="43">
        <f t="shared" si="19"/>
        <v>0</v>
      </c>
      <c r="N81" s="2"/>
      <c r="O81" s="41"/>
      <c r="P81" s="22"/>
      <c r="Q81" s="23">
        <v>2</v>
      </c>
      <c r="R81" s="24"/>
      <c r="S81" s="25"/>
    </row>
    <row r="82" spans="2:19" s="19" customFormat="1" ht="15.75" hidden="1" x14ac:dyDescent="0.25">
      <c r="B82" s="39"/>
      <c r="C82" s="15"/>
      <c r="D82" s="14">
        <v>0</v>
      </c>
      <c r="E82" s="15"/>
      <c r="F82" s="14">
        <v>0</v>
      </c>
      <c r="G82" s="15"/>
      <c r="H82" s="14">
        <v>0</v>
      </c>
      <c r="I82" s="32"/>
      <c r="J82" s="14">
        <v>100</v>
      </c>
      <c r="K82" s="32"/>
      <c r="L82" s="14">
        <f t="shared" si="18"/>
        <v>0</v>
      </c>
      <c r="M82" s="14">
        <f t="shared" si="19"/>
        <v>0</v>
      </c>
      <c r="N82" s="2"/>
      <c r="O82" s="41"/>
      <c r="P82" s="20"/>
      <c r="Q82" s="21">
        <v>2</v>
      </c>
      <c r="R82" s="4"/>
      <c r="S82" s="5"/>
    </row>
    <row r="83" spans="2:19" s="1" customFormat="1" ht="15.75" x14ac:dyDescent="0.25">
      <c r="B83" s="45"/>
      <c r="C83" s="49"/>
      <c r="D83" s="47">
        <v>0</v>
      </c>
      <c r="E83" s="49"/>
      <c r="F83" s="47">
        <v>0</v>
      </c>
      <c r="G83" s="49"/>
      <c r="H83" s="47">
        <v>0</v>
      </c>
      <c r="I83" s="50"/>
      <c r="J83" s="47">
        <v>0</v>
      </c>
      <c r="K83" s="50"/>
      <c r="L83" s="47">
        <f t="shared" si="18"/>
        <v>0</v>
      </c>
      <c r="M83" s="47">
        <f t="shared" si="19"/>
        <v>0</v>
      </c>
      <c r="N83" s="53"/>
      <c r="O83" s="54"/>
      <c r="P83" s="6"/>
      <c r="Q83" s="11">
        <v>2</v>
      </c>
      <c r="R83" s="4"/>
      <c r="S83" s="5"/>
    </row>
    <row r="84" spans="2:19" s="1" customFormat="1" ht="6" customHeight="1" x14ac:dyDescent="0.25">
      <c r="B84" s="29"/>
      <c r="C84" s="30"/>
      <c r="D84" s="31"/>
      <c r="E84" s="30"/>
      <c r="F84" s="31"/>
      <c r="G84" s="30"/>
      <c r="H84" s="31"/>
      <c r="I84" s="32"/>
      <c r="J84" s="31"/>
      <c r="K84" s="32"/>
      <c r="L84" s="32"/>
      <c r="M84" s="32"/>
      <c r="N84" s="30"/>
      <c r="O84" s="16"/>
      <c r="P84" s="7"/>
      <c r="Q84" s="6"/>
      <c r="R84" s="7"/>
      <c r="S84" s="7"/>
    </row>
    <row r="85" spans="2:19" s="1" customFormat="1" ht="15.75" x14ac:dyDescent="0.25">
      <c r="B85" s="46" t="s">
        <v>48</v>
      </c>
      <c r="C85" s="15"/>
      <c r="D85" s="38"/>
      <c r="E85" s="15"/>
      <c r="F85" s="38"/>
      <c r="G85" s="15"/>
      <c r="H85" s="38"/>
      <c r="I85" s="44"/>
      <c r="J85" s="38"/>
      <c r="K85" s="44"/>
      <c r="L85" s="56">
        <f>SUM(L8:L69)</f>
        <v>0</v>
      </c>
      <c r="M85" s="57">
        <f>SUM(M8:M69)</f>
        <v>0</v>
      </c>
      <c r="N85" s="2"/>
      <c r="O85" s="54"/>
      <c r="P85" s="6"/>
      <c r="Q85" s="11">
        <v>2</v>
      </c>
      <c r="R85" s="4"/>
      <c r="S85" s="5"/>
    </row>
    <row r="86" spans="2:19" s="1" customFormat="1" ht="15.75" x14ac:dyDescent="0.25">
      <c r="B86" s="46" t="s">
        <v>49</v>
      </c>
      <c r="C86" s="15"/>
      <c r="D86" s="55">
        <v>0.15</v>
      </c>
      <c r="E86" s="15"/>
      <c r="F86" s="38"/>
      <c r="G86" s="15"/>
      <c r="H86" s="38"/>
      <c r="I86" s="44"/>
      <c r="J86" s="38"/>
      <c r="K86" s="44"/>
      <c r="L86" s="56">
        <f>SUMPRODUCT(L85*0.15)</f>
        <v>0</v>
      </c>
      <c r="M86" s="57">
        <f>SUMPRODUCT(M85*0.15)</f>
        <v>0</v>
      </c>
      <c r="N86" s="2"/>
      <c r="O86" s="54"/>
      <c r="P86" s="6"/>
      <c r="Q86" s="11">
        <v>2</v>
      </c>
      <c r="R86" s="4"/>
      <c r="S86" s="5"/>
    </row>
    <row r="87" spans="2:19" s="1" customFormat="1" ht="15.75" x14ac:dyDescent="0.25">
      <c r="B87" s="46" t="s">
        <v>50</v>
      </c>
      <c r="C87" s="15"/>
      <c r="D87" s="38"/>
      <c r="E87" s="15"/>
      <c r="F87" s="38"/>
      <c r="G87" s="15"/>
      <c r="H87" s="38"/>
      <c r="I87" s="44"/>
      <c r="J87" s="38"/>
      <c r="K87" s="44"/>
      <c r="L87" s="56">
        <f>SUM(L85,L86)</f>
        <v>0</v>
      </c>
      <c r="M87" s="57">
        <f>SUM(M85,M86)</f>
        <v>0</v>
      </c>
      <c r="N87" s="2"/>
      <c r="O87" s="54"/>
      <c r="P87" s="6"/>
      <c r="Q87" s="11">
        <v>2</v>
      </c>
      <c r="R87" s="4"/>
      <c r="S87" s="5"/>
    </row>
    <row r="88" spans="2:19" s="1" customFormat="1" ht="6" customHeight="1" x14ac:dyDescent="0.25">
      <c r="B88" s="29"/>
      <c r="C88" s="30"/>
      <c r="D88" s="31"/>
      <c r="E88" s="30"/>
      <c r="F88" s="31"/>
      <c r="G88" s="30"/>
      <c r="H88" s="31"/>
      <c r="I88" s="32"/>
      <c r="J88" s="31"/>
      <c r="K88" s="32"/>
      <c r="L88" s="32"/>
      <c r="M88" s="32"/>
      <c r="N88" s="30"/>
      <c r="O88" s="16"/>
      <c r="P88" s="7"/>
      <c r="Q88" s="6"/>
      <c r="R88" s="7"/>
      <c r="S88" s="7"/>
    </row>
    <row r="89" spans="2:19" s="13" customFormat="1" ht="25.9" customHeight="1" x14ac:dyDescent="0.25">
      <c r="B89" s="26" t="s">
        <v>5</v>
      </c>
      <c r="C89" s="27"/>
      <c r="D89" s="26" t="s">
        <v>16</v>
      </c>
      <c r="E89" s="27"/>
      <c r="F89" s="26"/>
      <c r="G89" s="27"/>
      <c r="H89" s="26"/>
      <c r="I89" s="28"/>
      <c r="J89" s="26"/>
      <c r="K89" s="28"/>
      <c r="L89" s="542" t="s">
        <v>55</v>
      </c>
      <c r="M89" s="543"/>
      <c r="N89" s="27"/>
      <c r="O89" s="26" t="s">
        <v>6</v>
      </c>
      <c r="P89" s="9"/>
      <c r="Q89" s="530" t="s">
        <v>2</v>
      </c>
      <c r="R89" s="531"/>
      <c r="S89" s="10"/>
    </row>
    <row r="90" spans="2:19" s="1" customFormat="1" ht="15.75" x14ac:dyDescent="0.25">
      <c r="B90" s="46" t="s">
        <v>53</v>
      </c>
      <c r="C90" s="15"/>
      <c r="D90" s="38"/>
      <c r="E90" s="15"/>
      <c r="F90" s="38"/>
      <c r="G90" s="15"/>
      <c r="H90" s="38"/>
      <c r="I90" s="44"/>
      <c r="J90" s="38"/>
      <c r="K90" s="44"/>
      <c r="L90" s="540"/>
      <c r="M90" s="541"/>
      <c r="N90" s="2"/>
      <c r="O90" s="54"/>
      <c r="P90" s="6"/>
      <c r="Q90" s="11">
        <v>2</v>
      </c>
      <c r="R90" s="4"/>
      <c r="S90" s="5"/>
    </row>
    <row r="91" spans="2:19" s="1" customFormat="1" ht="15.75" x14ac:dyDescent="0.25">
      <c r="B91" s="45" t="s">
        <v>54</v>
      </c>
      <c r="C91" s="49"/>
      <c r="D91" s="47">
        <v>0</v>
      </c>
      <c r="E91" s="49"/>
      <c r="F91" s="47"/>
      <c r="G91" s="49"/>
      <c r="H91" s="47"/>
      <c r="I91" s="50"/>
      <c r="J91" s="47"/>
      <c r="K91" s="50"/>
      <c r="L91" s="544">
        <f>D91</f>
        <v>0</v>
      </c>
      <c r="M91" s="545"/>
      <c r="N91" s="53"/>
      <c r="O91" s="54"/>
      <c r="P91" s="6"/>
      <c r="Q91" s="11">
        <v>2</v>
      </c>
      <c r="R91" s="4"/>
      <c r="S91" s="5"/>
    </row>
    <row r="92" spans="2:19" s="1" customFormat="1" ht="15.75" x14ac:dyDescent="0.25">
      <c r="B92" s="45" t="s">
        <v>75</v>
      </c>
      <c r="C92" s="49"/>
      <c r="D92" s="47">
        <v>0</v>
      </c>
      <c r="E92" s="49"/>
      <c r="F92" s="47"/>
      <c r="G92" s="49"/>
      <c r="H92" s="47"/>
      <c r="I92" s="50"/>
      <c r="J92" s="47"/>
      <c r="K92" s="50"/>
      <c r="L92" s="544">
        <f>D92+2</f>
        <v>2</v>
      </c>
      <c r="M92" s="545"/>
      <c r="N92" s="53"/>
      <c r="O92" s="54"/>
      <c r="P92" s="6"/>
      <c r="Q92" s="11">
        <v>2</v>
      </c>
      <c r="R92" s="4"/>
      <c r="S92" s="5"/>
    </row>
    <row r="93" spans="2:19" s="1" customFormat="1" ht="15.75" x14ac:dyDescent="0.25">
      <c r="B93" s="45" t="s">
        <v>7</v>
      </c>
      <c r="C93" s="49"/>
      <c r="D93" s="47">
        <v>0</v>
      </c>
      <c r="E93" s="49"/>
      <c r="F93" s="47"/>
      <c r="G93" s="49"/>
      <c r="H93" s="47"/>
      <c r="I93" s="50"/>
      <c r="J93" s="47"/>
      <c r="K93" s="50"/>
      <c r="L93" s="544">
        <f>D93</f>
        <v>0</v>
      </c>
      <c r="M93" s="545"/>
      <c r="N93" s="53"/>
      <c r="O93" s="54"/>
      <c r="P93" s="6"/>
      <c r="Q93" s="11">
        <v>2</v>
      </c>
      <c r="R93" s="4"/>
      <c r="S93" s="5"/>
    </row>
    <row r="94" spans="2:19" s="1" customFormat="1" ht="6" customHeight="1" x14ac:dyDescent="0.25">
      <c r="B94" s="29"/>
      <c r="C94" s="30"/>
      <c r="D94" s="31"/>
      <c r="E94" s="30"/>
      <c r="F94" s="31"/>
      <c r="G94" s="30"/>
      <c r="H94" s="31"/>
      <c r="I94" s="32"/>
      <c r="J94" s="31"/>
      <c r="K94" s="32"/>
      <c r="L94" s="32"/>
      <c r="M94" s="32"/>
      <c r="N94" s="30"/>
      <c r="O94" s="16"/>
      <c r="P94" s="7"/>
      <c r="Q94" s="6"/>
      <c r="R94" s="7"/>
      <c r="S94" s="7"/>
    </row>
    <row r="95" spans="2:19" s="1" customFormat="1" ht="15.75" x14ac:dyDescent="0.25">
      <c r="B95" s="46" t="s">
        <v>56</v>
      </c>
      <c r="C95" s="49"/>
      <c r="D95" s="47"/>
      <c r="E95" s="49"/>
      <c r="F95" s="47"/>
      <c r="G95" s="49"/>
      <c r="H95" s="47"/>
      <c r="I95" s="50"/>
      <c r="J95" s="47"/>
      <c r="K95" s="50"/>
      <c r="L95" s="544">
        <f>SUM(L91:L93)</f>
        <v>2</v>
      </c>
      <c r="M95" s="545"/>
      <c r="N95" s="53"/>
      <c r="O95" s="54"/>
      <c r="P95" s="6"/>
      <c r="Q95" s="11">
        <v>2</v>
      </c>
      <c r="R95" s="4"/>
      <c r="S95" s="5"/>
    </row>
    <row r="96" spans="2:19" s="1" customFormat="1" ht="10.9" customHeight="1" thickBot="1" x14ac:dyDescent="0.3">
      <c r="B96" s="29"/>
      <c r="C96" s="30"/>
      <c r="D96" s="31"/>
      <c r="E96" s="30"/>
      <c r="F96" s="31"/>
      <c r="G96" s="30"/>
      <c r="H96" s="31"/>
      <c r="I96" s="32"/>
      <c r="J96" s="31"/>
      <c r="K96" s="32"/>
      <c r="L96" s="32"/>
      <c r="M96" s="32"/>
      <c r="N96" s="30"/>
      <c r="O96" s="16"/>
      <c r="P96" s="7"/>
      <c r="Q96" s="6"/>
      <c r="R96" s="7"/>
      <c r="S96" s="7"/>
    </row>
    <row r="97" spans="2:20" s="13" customFormat="1" ht="37.9" customHeight="1" thickBot="1" x14ac:dyDescent="0.3">
      <c r="B97" s="546"/>
      <c r="C97" s="547"/>
      <c r="D97" s="547"/>
      <c r="E97" s="547"/>
      <c r="F97" s="547"/>
      <c r="G97" s="547"/>
      <c r="H97" s="547"/>
      <c r="I97" s="547"/>
      <c r="J97" s="547"/>
      <c r="K97" s="547"/>
      <c r="L97" s="547"/>
      <c r="M97" s="547"/>
      <c r="N97" s="547"/>
      <c r="O97" s="548"/>
      <c r="P97" s="9"/>
      <c r="Q97" s="530" t="s">
        <v>2</v>
      </c>
      <c r="R97" s="531"/>
      <c r="S97" s="10"/>
    </row>
    <row r="98" spans="2:20" s="1" customFormat="1" ht="14.45" customHeight="1" x14ac:dyDescent="0.25">
      <c r="B98" s="521" t="s">
        <v>208</v>
      </c>
      <c r="C98" s="522"/>
      <c r="D98" s="522"/>
      <c r="E98" s="522"/>
      <c r="F98" s="522"/>
      <c r="G98" s="522"/>
      <c r="H98" s="522"/>
      <c r="I98" s="522"/>
      <c r="J98" s="522"/>
      <c r="K98" s="522"/>
      <c r="L98" s="522"/>
      <c r="M98" s="522"/>
      <c r="N98" s="522"/>
      <c r="O98" s="523"/>
      <c r="P98" s="6"/>
      <c r="Q98" s="11">
        <v>2</v>
      </c>
      <c r="R98" s="4"/>
      <c r="S98" s="5"/>
    </row>
    <row r="99" spans="2:20" s="1" customFormat="1" ht="73.5" customHeight="1" x14ac:dyDescent="0.25">
      <c r="B99" s="524"/>
      <c r="C99" s="525"/>
      <c r="D99" s="525"/>
      <c r="E99" s="525"/>
      <c r="F99" s="525"/>
      <c r="G99" s="525"/>
      <c r="H99" s="525"/>
      <c r="I99" s="525"/>
      <c r="J99" s="525"/>
      <c r="K99" s="525"/>
      <c r="L99" s="525"/>
      <c r="M99" s="525"/>
      <c r="N99" s="525"/>
      <c r="O99" s="526"/>
      <c r="P99" s="6"/>
      <c r="Q99" s="11">
        <v>2</v>
      </c>
      <c r="R99" s="4"/>
      <c r="S99" s="5"/>
    </row>
    <row r="100" spans="2:20" s="1" customFormat="1" ht="14.25" customHeight="1" outlineLevel="1" x14ac:dyDescent="0.25">
      <c r="B100" s="524"/>
      <c r="C100" s="525"/>
      <c r="D100" s="525"/>
      <c r="E100" s="525"/>
      <c r="F100" s="525"/>
      <c r="G100" s="525"/>
      <c r="H100" s="525"/>
      <c r="I100" s="525"/>
      <c r="J100" s="525"/>
      <c r="K100" s="525"/>
      <c r="L100" s="525"/>
      <c r="M100" s="525"/>
      <c r="N100" s="525"/>
      <c r="O100" s="526"/>
      <c r="P100" s="6"/>
      <c r="Q100" s="8"/>
      <c r="R100" s="8"/>
      <c r="S100" s="8"/>
      <c r="T100" s="3"/>
    </row>
    <row r="101" spans="2:20" x14ac:dyDescent="0.25">
      <c r="B101" s="524"/>
      <c r="C101" s="525"/>
      <c r="D101" s="525"/>
      <c r="E101" s="525"/>
      <c r="F101" s="525"/>
      <c r="G101" s="525"/>
      <c r="H101" s="525"/>
      <c r="I101" s="525"/>
      <c r="J101" s="525"/>
      <c r="K101" s="525"/>
      <c r="L101" s="525"/>
      <c r="M101" s="525"/>
      <c r="N101" s="525"/>
      <c r="O101" s="526"/>
    </row>
    <row r="102" spans="2:20" x14ac:dyDescent="0.25">
      <c r="B102" s="524"/>
      <c r="C102" s="525"/>
      <c r="D102" s="525"/>
      <c r="E102" s="525"/>
      <c r="F102" s="525"/>
      <c r="G102" s="525"/>
      <c r="H102" s="525"/>
      <c r="I102" s="525"/>
      <c r="J102" s="525"/>
      <c r="K102" s="525"/>
      <c r="L102" s="525"/>
      <c r="M102" s="525"/>
      <c r="N102" s="525"/>
      <c r="O102" s="526"/>
    </row>
    <row r="103" spans="2:20" x14ac:dyDescent="0.25">
      <c r="B103" s="524"/>
      <c r="C103" s="525"/>
      <c r="D103" s="525"/>
      <c r="E103" s="525"/>
      <c r="F103" s="525"/>
      <c r="G103" s="525"/>
      <c r="H103" s="525"/>
      <c r="I103" s="525"/>
      <c r="J103" s="525"/>
      <c r="K103" s="525"/>
      <c r="L103" s="525"/>
      <c r="M103" s="525"/>
      <c r="N103" s="525"/>
      <c r="O103" s="526"/>
    </row>
    <row r="104" spans="2:20" x14ac:dyDescent="0.25">
      <c r="B104" s="524"/>
      <c r="C104" s="525"/>
      <c r="D104" s="525"/>
      <c r="E104" s="525"/>
      <c r="F104" s="525"/>
      <c r="G104" s="525"/>
      <c r="H104" s="525"/>
      <c r="I104" s="525"/>
      <c r="J104" s="525"/>
      <c r="K104" s="525"/>
      <c r="L104" s="525"/>
      <c r="M104" s="525"/>
      <c r="N104" s="525"/>
      <c r="O104" s="526"/>
    </row>
    <row r="105" spans="2:20" x14ac:dyDescent="0.25">
      <c r="B105" s="524"/>
      <c r="C105" s="525"/>
      <c r="D105" s="525"/>
      <c r="E105" s="525"/>
      <c r="F105" s="525"/>
      <c r="G105" s="525"/>
      <c r="H105" s="525"/>
      <c r="I105" s="525"/>
      <c r="J105" s="525"/>
      <c r="K105" s="525"/>
      <c r="L105" s="525"/>
      <c r="M105" s="525"/>
      <c r="N105" s="525"/>
      <c r="O105" s="526"/>
    </row>
    <row r="106" spans="2:20" x14ac:dyDescent="0.25">
      <c r="B106" s="524"/>
      <c r="C106" s="525"/>
      <c r="D106" s="525"/>
      <c r="E106" s="525"/>
      <c r="F106" s="525"/>
      <c r="G106" s="525"/>
      <c r="H106" s="525"/>
      <c r="I106" s="525"/>
      <c r="J106" s="525"/>
      <c r="K106" s="525"/>
      <c r="L106" s="525"/>
      <c r="M106" s="525"/>
      <c r="N106" s="525"/>
      <c r="O106" s="526"/>
    </row>
    <row r="107" spans="2:20" x14ac:dyDescent="0.25">
      <c r="B107" s="524"/>
      <c r="C107" s="525"/>
      <c r="D107" s="525"/>
      <c r="E107" s="525"/>
      <c r="F107" s="525"/>
      <c r="G107" s="525"/>
      <c r="H107" s="525"/>
      <c r="I107" s="525"/>
      <c r="J107" s="525"/>
      <c r="K107" s="525"/>
      <c r="L107" s="525"/>
      <c r="M107" s="525"/>
      <c r="N107" s="525"/>
      <c r="O107" s="526"/>
    </row>
    <row r="108" spans="2:20" x14ac:dyDescent="0.25">
      <c r="B108" s="524"/>
      <c r="C108" s="525"/>
      <c r="D108" s="525"/>
      <c r="E108" s="525"/>
      <c r="F108" s="525"/>
      <c r="G108" s="525"/>
      <c r="H108" s="525"/>
      <c r="I108" s="525"/>
      <c r="J108" s="525"/>
      <c r="K108" s="525"/>
      <c r="L108" s="525"/>
      <c r="M108" s="525"/>
      <c r="N108" s="525"/>
      <c r="O108" s="526"/>
    </row>
    <row r="109" spans="2:20" x14ac:dyDescent="0.25">
      <c r="B109" s="524"/>
      <c r="C109" s="525"/>
      <c r="D109" s="525"/>
      <c r="E109" s="525"/>
      <c r="F109" s="525"/>
      <c r="G109" s="525"/>
      <c r="H109" s="525"/>
      <c r="I109" s="525"/>
      <c r="J109" s="525"/>
      <c r="K109" s="525"/>
      <c r="L109" s="525"/>
      <c r="M109" s="525"/>
      <c r="N109" s="525"/>
      <c r="O109" s="526"/>
    </row>
    <row r="110" spans="2:20" ht="54" customHeight="1" thickBot="1" x14ac:dyDescent="0.3">
      <c r="B110" s="527"/>
      <c r="C110" s="528"/>
      <c r="D110" s="528"/>
      <c r="E110" s="528"/>
      <c r="F110" s="528"/>
      <c r="G110" s="528"/>
      <c r="H110" s="528"/>
      <c r="I110" s="528"/>
      <c r="J110" s="528"/>
      <c r="K110" s="528"/>
      <c r="L110" s="528"/>
      <c r="M110" s="528"/>
      <c r="N110" s="528"/>
      <c r="O110" s="529"/>
    </row>
  </sheetData>
  <mergeCells count="22">
    <mergeCell ref="B1:O1"/>
    <mergeCell ref="L7:M7"/>
    <mergeCell ref="L13:M13"/>
    <mergeCell ref="L18:M18"/>
    <mergeCell ref="L24:M24"/>
    <mergeCell ref="L2:M2"/>
    <mergeCell ref="L71:M71"/>
    <mergeCell ref="B98:O110"/>
    <mergeCell ref="Q2:R2"/>
    <mergeCell ref="L5:M5"/>
    <mergeCell ref="L43:M43"/>
    <mergeCell ref="L57:M57"/>
    <mergeCell ref="L29:M29"/>
    <mergeCell ref="L90:M90"/>
    <mergeCell ref="L89:M89"/>
    <mergeCell ref="Q89:R89"/>
    <mergeCell ref="L91:M91"/>
    <mergeCell ref="L92:M92"/>
    <mergeCell ref="L93:M93"/>
    <mergeCell ref="L95:M95"/>
    <mergeCell ref="Q97:R97"/>
    <mergeCell ref="B97:O97"/>
  </mergeCells>
  <pageMargins left="0.5" right="0.25" top="0.5" bottom="0.5" header="0.3" footer="0.3"/>
  <pageSetup scale="62" fitToHeight="0" orientation="portrait" r:id="rId1"/>
  <rowBreaks count="1" manualBreakCount="1">
    <brk id="11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zoomScaleNormal="100" workbookViewId="0">
      <selection activeCell="J34" sqref="J34"/>
    </sheetView>
  </sheetViews>
  <sheetFormatPr defaultRowHeight="15" outlineLevelRow="1" x14ac:dyDescent="0.25"/>
  <cols>
    <col min="1" max="1" width="5.85546875" customWidth="1"/>
    <col min="2" max="2" width="43.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85546875" customWidth="1"/>
    <col min="13" max="13" width="9.7109375" customWidth="1"/>
    <col min="14" max="14" width="1.7109375" customWidth="1"/>
    <col min="15" max="15" width="28.42578125" customWidth="1"/>
  </cols>
  <sheetData>
    <row r="1" spans="1:16" ht="27.6" customHeight="1" thickBot="1" x14ac:dyDescent="0.35">
      <c r="A1" s="1"/>
      <c r="B1" s="643"/>
      <c r="C1" s="643"/>
      <c r="D1" s="643"/>
      <c r="E1" s="643"/>
      <c r="F1" s="643"/>
      <c r="G1" s="643"/>
      <c r="H1" s="643"/>
      <c r="I1" s="643"/>
      <c r="J1" s="643"/>
      <c r="K1" s="643"/>
      <c r="L1" s="643"/>
      <c r="M1" s="643"/>
      <c r="N1" s="643"/>
      <c r="O1" s="643"/>
      <c r="P1" s="7"/>
    </row>
    <row r="2" spans="1:16" ht="49.15" customHeight="1" x14ac:dyDescent="0.3">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54.6" customHeight="1" thickBot="1" x14ac:dyDescent="0.3">
      <c r="A5" s="1"/>
      <c r="B5" s="187" t="s">
        <v>74</v>
      </c>
      <c r="C5" s="15"/>
      <c r="D5" s="188"/>
      <c r="E5" s="15"/>
      <c r="F5" s="188"/>
      <c r="G5" s="15"/>
      <c r="H5" s="188"/>
      <c r="I5" s="44"/>
      <c r="J5" s="188"/>
      <c r="K5" s="44"/>
      <c r="L5" s="663"/>
      <c r="M5" s="664"/>
      <c r="N5" s="2"/>
      <c r="O5" s="189"/>
      <c r="P5" s="6"/>
    </row>
    <row r="6" spans="1:16" ht="16.5" thickBot="1" x14ac:dyDescent="0.3">
      <c r="A6" s="1"/>
      <c r="B6" s="30"/>
      <c r="C6" s="30"/>
      <c r="D6" s="32"/>
      <c r="E6" s="30"/>
      <c r="F6" s="32"/>
      <c r="G6" s="30"/>
      <c r="H6" s="32"/>
      <c r="I6" s="32"/>
      <c r="J6" s="32"/>
      <c r="K6" s="32"/>
      <c r="L6" s="32"/>
      <c r="M6" s="32"/>
      <c r="N6" s="30"/>
      <c r="O6" s="2"/>
      <c r="P6" s="7"/>
    </row>
    <row r="7" spans="1:16" ht="15.6" x14ac:dyDescent="0.3">
      <c r="A7" s="1"/>
      <c r="B7" s="90" t="s">
        <v>21</v>
      </c>
      <c r="C7" s="15"/>
      <c r="D7" s="91"/>
      <c r="E7" s="15"/>
      <c r="F7" s="91"/>
      <c r="G7" s="15"/>
      <c r="H7" s="91"/>
      <c r="I7" s="44"/>
      <c r="J7" s="91"/>
      <c r="K7" s="44"/>
      <c r="L7" s="583"/>
      <c r="M7" s="584"/>
      <c r="N7" s="2"/>
      <c r="O7" s="92"/>
      <c r="P7" s="6"/>
    </row>
    <row r="8" spans="1:16" ht="15.6" x14ac:dyDescent="0.3">
      <c r="A8" s="1"/>
      <c r="B8" s="73" t="s">
        <v>69</v>
      </c>
      <c r="C8" s="48"/>
      <c r="D8" s="81">
        <v>1</v>
      </c>
      <c r="E8" s="49"/>
      <c r="F8" s="81">
        <v>0</v>
      </c>
      <c r="G8" s="49"/>
      <c r="H8" s="81">
        <v>0</v>
      </c>
      <c r="I8" s="50"/>
      <c r="J8" s="81">
        <v>100</v>
      </c>
      <c r="K8" s="50"/>
      <c r="L8" s="83">
        <f t="shared" ref="L8:L11" si="0">H8*J8</f>
        <v>0</v>
      </c>
      <c r="M8" s="84">
        <f t="shared" ref="M8:M11" si="1">L8*0.0929</f>
        <v>0</v>
      </c>
      <c r="N8" s="51"/>
      <c r="O8" s="88" t="s">
        <v>136</v>
      </c>
      <c r="P8" s="6"/>
    </row>
    <row r="9" spans="1:16" ht="15.75" x14ac:dyDescent="0.25">
      <c r="A9" s="1"/>
      <c r="B9" s="73" t="s">
        <v>22</v>
      </c>
      <c r="C9" s="48"/>
      <c r="D9" s="81">
        <v>1</v>
      </c>
      <c r="E9" s="49"/>
      <c r="F9" s="81">
        <v>0</v>
      </c>
      <c r="G9" s="49"/>
      <c r="H9" s="81">
        <v>0</v>
      </c>
      <c r="I9" s="50"/>
      <c r="J9" s="81">
        <v>120</v>
      </c>
      <c r="K9" s="50"/>
      <c r="L9" s="83">
        <f t="shared" si="0"/>
        <v>0</v>
      </c>
      <c r="M9" s="84">
        <f t="shared" si="1"/>
        <v>0</v>
      </c>
      <c r="N9" s="51"/>
      <c r="O9" s="88" t="s">
        <v>136</v>
      </c>
      <c r="P9" s="6"/>
    </row>
    <row r="10" spans="1:16" ht="15.75" x14ac:dyDescent="0.25">
      <c r="A10" s="1"/>
      <c r="B10" s="73" t="s">
        <v>217</v>
      </c>
      <c r="C10" s="48"/>
      <c r="D10" s="81">
        <v>1</v>
      </c>
      <c r="E10" s="49"/>
      <c r="F10" s="81">
        <v>0</v>
      </c>
      <c r="G10" s="49"/>
      <c r="H10" s="81">
        <v>13</v>
      </c>
      <c r="I10" s="50"/>
      <c r="J10" s="81">
        <v>150</v>
      </c>
      <c r="K10" s="50"/>
      <c r="L10" s="83">
        <f t="shared" si="0"/>
        <v>1950</v>
      </c>
      <c r="M10" s="84">
        <f t="shared" si="1"/>
        <v>181.155</v>
      </c>
      <c r="N10" s="51"/>
      <c r="O10" s="88" t="s">
        <v>136</v>
      </c>
      <c r="P10" s="6"/>
    </row>
    <row r="11" spans="1:16" s="502" customFormat="1" ht="16.5" thickBot="1" x14ac:dyDescent="0.3">
      <c r="A11" s="499"/>
      <c r="B11" s="75" t="s">
        <v>77</v>
      </c>
      <c r="C11" s="48"/>
      <c r="D11" s="438">
        <v>1</v>
      </c>
      <c r="E11" s="49"/>
      <c r="F11" s="438">
        <v>0</v>
      </c>
      <c r="G11" s="49"/>
      <c r="H11" s="438">
        <v>1</v>
      </c>
      <c r="I11" s="50"/>
      <c r="J11" s="438">
        <v>216</v>
      </c>
      <c r="K11" s="50"/>
      <c r="L11" s="500">
        <f t="shared" si="0"/>
        <v>216</v>
      </c>
      <c r="M11" s="501">
        <f t="shared" si="1"/>
        <v>20.066399999999998</v>
      </c>
      <c r="N11" s="51"/>
      <c r="O11" s="88" t="s">
        <v>136</v>
      </c>
      <c r="P11" s="504"/>
    </row>
    <row r="12" spans="1:16" ht="16.5" thickBot="1" x14ac:dyDescent="0.3">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v>3</v>
      </c>
      <c r="I14" s="50"/>
      <c r="J14" s="81">
        <v>64</v>
      </c>
      <c r="K14" s="50"/>
      <c r="L14" s="83">
        <f t="shared" ref="L14:L15" si="2">H14*J14</f>
        <v>192</v>
      </c>
      <c r="M14" s="84">
        <f t="shared" ref="M14:M15" si="3">L14*0.0929</f>
        <v>17.8368</v>
      </c>
      <c r="N14" s="53"/>
      <c r="O14" s="88" t="s">
        <v>137</v>
      </c>
      <c r="P14" s="6"/>
    </row>
    <row r="15" spans="1:16" ht="15.6" x14ac:dyDescent="0.3">
      <c r="A15" s="1"/>
      <c r="B15" s="73" t="s">
        <v>141</v>
      </c>
      <c r="C15" s="49"/>
      <c r="D15" s="81">
        <v>1</v>
      </c>
      <c r="E15" s="49"/>
      <c r="F15" s="81">
        <v>0</v>
      </c>
      <c r="G15" s="49"/>
      <c r="H15" s="81">
        <v>1</v>
      </c>
      <c r="I15" s="50"/>
      <c r="J15" s="81">
        <v>100</v>
      </c>
      <c r="K15" s="50"/>
      <c r="L15" s="83">
        <f t="shared" si="2"/>
        <v>100</v>
      </c>
      <c r="M15" s="84">
        <f t="shared" si="3"/>
        <v>9.2899999999999991</v>
      </c>
      <c r="N15" s="53"/>
      <c r="O15" s="88" t="s">
        <v>137</v>
      </c>
      <c r="P15" s="6"/>
    </row>
    <row r="16" spans="1:16" ht="15.75" x14ac:dyDescent="0.25">
      <c r="A16" s="1"/>
      <c r="B16" s="73" t="s">
        <v>160</v>
      </c>
      <c r="C16" s="49"/>
      <c r="D16" s="81">
        <v>1</v>
      </c>
      <c r="E16" s="49"/>
      <c r="F16" s="81">
        <v>0</v>
      </c>
      <c r="G16" s="49"/>
      <c r="H16" s="81">
        <v>0</v>
      </c>
      <c r="I16" s="50"/>
      <c r="J16" s="81">
        <v>120</v>
      </c>
      <c r="K16" s="50"/>
      <c r="L16" s="83">
        <f>H16*J16</f>
        <v>0</v>
      </c>
      <c r="M16" s="84">
        <f>L16*0.0929</f>
        <v>0</v>
      </c>
      <c r="N16" s="53"/>
      <c r="O16" s="339" t="s">
        <v>137</v>
      </c>
      <c r="P16" s="6"/>
    </row>
    <row r="17" spans="1:16" s="502" customFormat="1" ht="16.5" thickBot="1" x14ac:dyDescent="0.3">
      <c r="A17" s="499"/>
      <c r="B17" s="75" t="s">
        <v>177</v>
      </c>
      <c r="C17" s="49"/>
      <c r="D17" s="438">
        <v>1</v>
      </c>
      <c r="E17" s="49"/>
      <c r="F17" s="438">
        <v>0</v>
      </c>
      <c r="G17" s="49"/>
      <c r="H17" s="438">
        <v>0</v>
      </c>
      <c r="I17" s="50"/>
      <c r="J17" s="438">
        <v>100</v>
      </c>
      <c r="K17" s="50"/>
      <c r="L17" s="500">
        <v>0</v>
      </c>
      <c r="M17" s="505">
        <v>0</v>
      </c>
      <c r="N17" s="53"/>
      <c r="O17" s="89" t="s">
        <v>137</v>
      </c>
      <c r="P17" s="504"/>
    </row>
    <row r="18" spans="1:16" ht="16.5" thickBot="1" x14ac:dyDescent="0.3">
      <c r="A18" s="1"/>
      <c r="B18" s="30"/>
      <c r="C18" s="30"/>
      <c r="D18" s="32"/>
      <c r="E18" s="30"/>
      <c r="F18" s="32"/>
      <c r="G18" s="30"/>
      <c r="H18" s="32"/>
      <c r="I18" s="32"/>
      <c r="J18" s="32"/>
      <c r="K18" s="32"/>
      <c r="L18" s="32"/>
      <c r="M18" s="32"/>
      <c r="N18" s="30"/>
      <c r="O18" s="2"/>
      <c r="P18" s="7"/>
    </row>
    <row r="19" spans="1:16" ht="19.899999999999999" customHeight="1" thickBot="1" x14ac:dyDescent="0.3">
      <c r="A19" s="1"/>
      <c r="B19" s="78" t="s">
        <v>29</v>
      </c>
      <c r="C19" s="15"/>
      <c r="D19" s="80"/>
      <c r="E19" s="15"/>
      <c r="F19" s="80"/>
      <c r="G19" s="15"/>
      <c r="H19" s="80"/>
      <c r="I19" s="44"/>
      <c r="J19" s="80"/>
      <c r="K19" s="44"/>
      <c r="L19" s="576"/>
      <c r="M19" s="577"/>
      <c r="N19" s="2"/>
      <c r="O19" s="87"/>
      <c r="P19" s="6"/>
    </row>
    <row r="20" spans="1:16" ht="15.75" x14ac:dyDescent="0.25">
      <c r="A20" s="1"/>
      <c r="B20" s="77" t="s">
        <v>102</v>
      </c>
      <c r="C20" s="49"/>
      <c r="D20" s="81">
        <v>6</v>
      </c>
      <c r="E20" s="49"/>
      <c r="F20" s="81">
        <v>0</v>
      </c>
      <c r="G20" s="49"/>
      <c r="H20" s="81">
        <v>0</v>
      </c>
      <c r="I20" s="50"/>
      <c r="J20" s="81">
        <v>168</v>
      </c>
      <c r="K20" s="50"/>
      <c r="L20" s="83">
        <f>H20*J20</f>
        <v>0</v>
      </c>
      <c r="M20" s="84">
        <f>L20*0.0929</f>
        <v>0</v>
      </c>
      <c r="N20" s="53"/>
      <c r="O20" s="88">
        <v>8</v>
      </c>
      <c r="P20" s="6"/>
    </row>
    <row r="21" spans="1:16" ht="15.75" x14ac:dyDescent="0.25">
      <c r="A21" s="1"/>
      <c r="B21" s="73" t="s">
        <v>98</v>
      </c>
      <c r="C21" s="49"/>
      <c r="D21" s="81">
        <v>15</v>
      </c>
      <c r="E21" s="49"/>
      <c r="F21" s="81">
        <v>0</v>
      </c>
      <c r="G21" s="49"/>
      <c r="H21" s="81">
        <v>0</v>
      </c>
      <c r="I21" s="50"/>
      <c r="J21" s="81">
        <v>304</v>
      </c>
      <c r="K21" s="50"/>
      <c r="L21" s="83">
        <f>H21*J21</f>
        <v>0</v>
      </c>
      <c r="M21" s="84">
        <f>L21*0.0929</f>
        <v>0</v>
      </c>
      <c r="N21" s="53"/>
      <c r="O21" s="88">
        <v>8</v>
      </c>
      <c r="P21" s="6"/>
    </row>
    <row r="22" spans="1:16" ht="15.75" x14ac:dyDescent="0.25">
      <c r="A22" s="1"/>
      <c r="B22" s="73" t="s">
        <v>99</v>
      </c>
      <c r="C22" s="49"/>
      <c r="D22" s="81">
        <v>30</v>
      </c>
      <c r="E22" s="49"/>
      <c r="F22" s="81">
        <v>0</v>
      </c>
      <c r="G22" s="49"/>
      <c r="H22" s="81">
        <v>0</v>
      </c>
      <c r="I22" s="50"/>
      <c r="J22" s="81">
        <v>450</v>
      </c>
      <c r="K22" s="50"/>
      <c r="L22" s="83">
        <f t="shared" ref="L22:L23" si="4">H22*J22</f>
        <v>0</v>
      </c>
      <c r="M22" s="84">
        <f t="shared" ref="M22:M23" si="5">L22*0.0929</f>
        <v>0</v>
      </c>
      <c r="N22" s="53"/>
      <c r="O22" s="88">
        <v>8</v>
      </c>
      <c r="P22" s="6"/>
    </row>
    <row r="23" spans="1:16" ht="16.5" thickBot="1" x14ac:dyDescent="0.3">
      <c r="A23" s="1"/>
      <c r="B23" s="76" t="s">
        <v>100</v>
      </c>
      <c r="C23" s="49"/>
      <c r="D23" s="82">
        <v>45</v>
      </c>
      <c r="E23" s="49"/>
      <c r="F23" s="82">
        <v>0</v>
      </c>
      <c r="G23" s="49"/>
      <c r="H23" s="82">
        <v>0</v>
      </c>
      <c r="I23" s="50"/>
      <c r="J23" s="82">
        <v>600</v>
      </c>
      <c r="K23" s="50"/>
      <c r="L23" s="85">
        <f t="shared" si="4"/>
        <v>0</v>
      </c>
      <c r="M23" s="86">
        <f t="shared" si="5"/>
        <v>0</v>
      </c>
      <c r="N23" s="53"/>
      <c r="O23" s="88">
        <v>8</v>
      </c>
      <c r="P23" s="6"/>
    </row>
    <row r="24" spans="1:16" ht="16.5" thickBot="1" x14ac:dyDescent="0.3">
      <c r="A24" s="1"/>
      <c r="B24" s="30"/>
      <c r="C24" s="30"/>
      <c r="D24" s="32"/>
      <c r="E24" s="30"/>
      <c r="F24" s="32"/>
      <c r="G24" s="30"/>
      <c r="H24" s="32"/>
      <c r="I24" s="32"/>
      <c r="J24" s="32"/>
      <c r="K24" s="32"/>
      <c r="L24" s="32"/>
      <c r="M24" s="32"/>
      <c r="N24" s="30"/>
      <c r="O24" s="2"/>
      <c r="P24" s="7"/>
    </row>
    <row r="25" spans="1:16" ht="19.899999999999999" customHeight="1" thickBot="1" x14ac:dyDescent="0.3">
      <c r="A25" s="1"/>
      <c r="B25" s="142" t="s">
        <v>188</v>
      </c>
      <c r="C25" s="15"/>
      <c r="D25" s="141"/>
      <c r="E25" s="15"/>
      <c r="F25" s="141"/>
      <c r="G25" s="15"/>
      <c r="H25" s="141"/>
      <c r="I25" s="44"/>
      <c r="J25" s="141"/>
      <c r="K25" s="44"/>
      <c r="L25" s="572"/>
      <c r="M25" s="573"/>
      <c r="N25" s="2"/>
      <c r="O25" s="143"/>
      <c r="P25" s="6"/>
    </row>
    <row r="26" spans="1:16" ht="15.75" x14ac:dyDescent="0.25">
      <c r="A26" s="1"/>
      <c r="B26" s="77" t="s">
        <v>34</v>
      </c>
      <c r="C26" s="49"/>
      <c r="D26" s="81">
        <v>0</v>
      </c>
      <c r="E26" s="49"/>
      <c r="F26" s="81">
        <v>0</v>
      </c>
      <c r="G26" s="49"/>
      <c r="H26" s="81">
        <v>0</v>
      </c>
      <c r="I26" s="50"/>
      <c r="J26" s="81">
        <v>60</v>
      </c>
      <c r="K26" s="50"/>
      <c r="L26" s="83">
        <f t="shared" ref="L26:L28" si="6">H26*J26</f>
        <v>0</v>
      </c>
      <c r="M26" s="84">
        <f t="shared" ref="M26:M28" si="7">L26*0.0929</f>
        <v>0</v>
      </c>
      <c r="N26" s="53"/>
      <c r="O26" s="88">
        <v>8</v>
      </c>
      <c r="P26" s="6"/>
    </row>
    <row r="27" spans="1:16" ht="15.75" x14ac:dyDescent="0.25">
      <c r="A27" s="1"/>
      <c r="B27" s="73" t="s">
        <v>172</v>
      </c>
      <c r="C27" s="49"/>
      <c r="D27" s="81">
        <v>0</v>
      </c>
      <c r="E27" s="49"/>
      <c r="F27" s="81">
        <v>0</v>
      </c>
      <c r="G27" s="49"/>
      <c r="H27" s="81">
        <v>0</v>
      </c>
      <c r="I27" s="50"/>
      <c r="J27" s="81">
        <v>120</v>
      </c>
      <c r="K27" s="50"/>
      <c r="L27" s="83">
        <f t="shared" si="6"/>
        <v>0</v>
      </c>
      <c r="M27" s="84">
        <f t="shared" si="7"/>
        <v>0</v>
      </c>
      <c r="N27" s="53"/>
      <c r="O27" s="88">
        <v>8</v>
      </c>
      <c r="P27" s="6"/>
    </row>
    <row r="28" spans="1:16" ht="16.5" thickBot="1" x14ac:dyDescent="0.3">
      <c r="A28" s="1"/>
      <c r="B28" s="75" t="s">
        <v>173</v>
      </c>
      <c r="C28" s="49"/>
      <c r="D28" s="82">
        <v>0</v>
      </c>
      <c r="E28" s="49"/>
      <c r="F28" s="82">
        <v>0</v>
      </c>
      <c r="G28" s="49"/>
      <c r="H28" s="82">
        <v>0</v>
      </c>
      <c r="I28" s="50"/>
      <c r="J28" s="82">
        <v>200</v>
      </c>
      <c r="K28" s="50"/>
      <c r="L28" s="85">
        <f t="shared" si="6"/>
        <v>0</v>
      </c>
      <c r="M28" s="86">
        <f t="shared" si="7"/>
        <v>0</v>
      </c>
      <c r="N28" s="53"/>
      <c r="O28" s="89">
        <v>8</v>
      </c>
      <c r="P28" s="6"/>
    </row>
    <row r="29" spans="1:16" ht="16.5" thickBot="1" x14ac:dyDescent="0.3">
      <c r="A29" s="1"/>
      <c r="B29" s="30"/>
      <c r="C29" s="30"/>
      <c r="D29" s="32"/>
      <c r="E29" s="30"/>
      <c r="F29" s="32"/>
      <c r="G29" s="30"/>
      <c r="H29" s="32"/>
      <c r="I29" s="32"/>
      <c r="J29" s="32"/>
      <c r="K29" s="32"/>
      <c r="L29" s="32"/>
      <c r="M29" s="32"/>
      <c r="N29" s="30"/>
      <c r="O29" s="2"/>
      <c r="P29" s="7"/>
    </row>
    <row r="30" spans="1:16" ht="19.899999999999999" customHeight="1" thickBot="1" x14ac:dyDescent="0.3">
      <c r="A30" s="1"/>
      <c r="B30" s="144" t="s">
        <v>189</v>
      </c>
      <c r="C30" s="15"/>
      <c r="D30" s="139"/>
      <c r="E30" s="15"/>
      <c r="F30" s="139"/>
      <c r="G30" s="15"/>
      <c r="H30" s="139"/>
      <c r="I30" s="44"/>
      <c r="J30" s="139"/>
      <c r="K30" s="44"/>
      <c r="L30" s="585"/>
      <c r="M30" s="586"/>
      <c r="N30" s="2"/>
      <c r="O30" s="140"/>
      <c r="P30" s="6"/>
    </row>
    <row r="31" spans="1:16" ht="15.75" x14ac:dyDescent="0.25">
      <c r="A31" s="1"/>
      <c r="B31" s="77" t="s">
        <v>38</v>
      </c>
      <c r="C31" s="49"/>
      <c r="D31" s="81">
        <v>0</v>
      </c>
      <c r="E31" s="49"/>
      <c r="F31" s="81">
        <v>0</v>
      </c>
      <c r="G31" s="49"/>
      <c r="H31" s="81">
        <v>1</v>
      </c>
      <c r="I31" s="50"/>
      <c r="J31" s="81">
        <v>60</v>
      </c>
      <c r="K31" s="50"/>
      <c r="L31" s="83">
        <f t="shared" ref="L31:L34" si="8">H31*J31</f>
        <v>60</v>
      </c>
      <c r="M31" s="84">
        <f t="shared" ref="M31:M34" si="9">L31*0.0929</f>
        <v>5.5739999999999998</v>
      </c>
      <c r="N31" s="53"/>
      <c r="O31" s="88">
        <v>8</v>
      </c>
      <c r="P31" s="6"/>
    </row>
    <row r="32" spans="1:16" ht="15.75" x14ac:dyDescent="0.25">
      <c r="A32" s="1"/>
      <c r="B32" s="73" t="s">
        <v>169</v>
      </c>
      <c r="C32" s="49"/>
      <c r="D32" s="81">
        <v>0</v>
      </c>
      <c r="E32" s="49"/>
      <c r="F32" s="81">
        <v>0</v>
      </c>
      <c r="G32" s="49"/>
      <c r="H32" s="81">
        <v>0</v>
      </c>
      <c r="I32" s="50"/>
      <c r="J32" s="81">
        <v>120</v>
      </c>
      <c r="K32" s="50"/>
      <c r="L32" s="83">
        <f t="shared" si="8"/>
        <v>0</v>
      </c>
      <c r="M32" s="84">
        <f t="shared" si="9"/>
        <v>0</v>
      </c>
      <c r="N32" s="53"/>
      <c r="O32" s="88">
        <v>8</v>
      </c>
      <c r="P32" s="6"/>
    </row>
    <row r="33" spans="1:16" ht="15.75" x14ac:dyDescent="0.25">
      <c r="A33" s="1"/>
      <c r="B33" s="73" t="s">
        <v>170</v>
      </c>
      <c r="C33" s="49"/>
      <c r="D33" s="81">
        <v>0</v>
      </c>
      <c r="E33" s="49"/>
      <c r="F33" s="81">
        <v>0</v>
      </c>
      <c r="G33" s="49"/>
      <c r="H33" s="81">
        <v>0</v>
      </c>
      <c r="I33" s="50"/>
      <c r="J33" s="81">
        <v>252</v>
      </c>
      <c r="K33" s="50"/>
      <c r="L33" s="83">
        <f t="shared" si="8"/>
        <v>0</v>
      </c>
      <c r="M33" s="84">
        <f t="shared" si="9"/>
        <v>0</v>
      </c>
      <c r="N33" s="53"/>
      <c r="O33" s="88">
        <v>8</v>
      </c>
      <c r="P33" s="6"/>
    </row>
    <row r="34" spans="1:16" ht="16.5" thickBot="1" x14ac:dyDescent="0.3">
      <c r="A34" s="1"/>
      <c r="B34" s="75" t="s">
        <v>171</v>
      </c>
      <c r="C34" s="49"/>
      <c r="D34" s="82">
        <v>0</v>
      </c>
      <c r="E34" s="49"/>
      <c r="F34" s="82">
        <v>0</v>
      </c>
      <c r="G34" s="49"/>
      <c r="H34" s="82">
        <v>0</v>
      </c>
      <c r="I34" s="50"/>
      <c r="J34" s="82">
        <v>399</v>
      </c>
      <c r="K34" s="50"/>
      <c r="L34" s="85">
        <f t="shared" si="8"/>
        <v>0</v>
      </c>
      <c r="M34" s="86">
        <f t="shared" si="9"/>
        <v>0</v>
      </c>
      <c r="N34" s="53"/>
      <c r="O34" s="89">
        <v>8</v>
      </c>
      <c r="P34" s="6"/>
    </row>
    <row r="35" spans="1:16" ht="16.5" thickBot="1" x14ac:dyDescent="0.3">
      <c r="A35" s="1"/>
      <c r="B35" s="30"/>
      <c r="C35" s="30"/>
      <c r="D35" s="32"/>
      <c r="E35" s="30"/>
      <c r="F35" s="32"/>
      <c r="G35" s="30"/>
      <c r="H35" s="32"/>
      <c r="I35" s="32"/>
      <c r="J35" s="32"/>
      <c r="K35" s="32"/>
      <c r="L35" s="32"/>
      <c r="M35" s="32"/>
      <c r="N35" s="30"/>
      <c r="O35" s="2"/>
      <c r="P35" s="7"/>
    </row>
    <row r="36" spans="1:16" ht="17.45" customHeight="1" thickBot="1" x14ac:dyDescent="0.3">
      <c r="A36" s="1"/>
      <c r="B36" s="79" t="s">
        <v>60</v>
      </c>
      <c r="C36" s="15"/>
      <c r="D36" s="110"/>
      <c r="E36" s="15"/>
      <c r="F36" s="110"/>
      <c r="G36" s="15"/>
      <c r="H36" s="110"/>
      <c r="I36" s="44"/>
      <c r="J36" s="110"/>
      <c r="K36" s="44"/>
      <c r="L36" s="587"/>
      <c r="M36" s="588"/>
      <c r="N36" s="2"/>
      <c r="O36" s="113"/>
      <c r="P36" s="6"/>
    </row>
    <row r="37" spans="1:16" ht="15.75" x14ac:dyDescent="0.25">
      <c r="A37" s="1"/>
      <c r="B37" s="111" t="s">
        <v>42</v>
      </c>
      <c r="C37" s="49"/>
      <c r="D37" s="81">
        <v>0</v>
      </c>
      <c r="E37" s="49"/>
      <c r="F37" s="81">
        <v>0</v>
      </c>
      <c r="G37" s="49"/>
      <c r="H37" s="81">
        <v>0</v>
      </c>
      <c r="I37" s="50"/>
      <c r="J37" s="81">
        <v>0</v>
      </c>
      <c r="K37" s="50"/>
      <c r="L37" s="83">
        <f t="shared" ref="L37:L41" si="10">H37*J37</f>
        <v>0</v>
      </c>
      <c r="M37" s="84">
        <f t="shared" ref="M37:M41" si="11">L37*0.0929</f>
        <v>0</v>
      </c>
      <c r="N37" s="53"/>
      <c r="O37" s="88" t="s">
        <v>142</v>
      </c>
      <c r="P37" s="6"/>
    </row>
    <row r="38" spans="1:16" ht="15.75" x14ac:dyDescent="0.25">
      <c r="A38" s="1"/>
      <c r="B38" s="73" t="s">
        <v>117</v>
      </c>
      <c r="C38" s="49"/>
      <c r="D38" s="81">
        <v>0</v>
      </c>
      <c r="E38" s="49"/>
      <c r="F38" s="81">
        <v>0</v>
      </c>
      <c r="G38" s="49"/>
      <c r="H38" s="81">
        <v>1</v>
      </c>
      <c r="I38" s="50"/>
      <c r="J38" s="81">
        <v>253</v>
      </c>
      <c r="K38" s="50"/>
      <c r="L38" s="83">
        <f t="shared" si="10"/>
        <v>253</v>
      </c>
      <c r="M38" s="84">
        <f t="shared" si="11"/>
        <v>23.503699999999998</v>
      </c>
      <c r="N38" s="53"/>
      <c r="O38" s="88" t="s">
        <v>142</v>
      </c>
      <c r="P38" s="6"/>
    </row>
    <row r="39" spans="1:16" ht="15.6" hidden="1" x14ac:dyDescent="0.3">
      <c r="A39" s="1"/>
      <c r="B39" s="73" t="s">
        <v>58</v>
      </c>
      <c r="C39" s="49"/>
      <c r="D39" s="81">
        <v>0</v>
      </c>
      <c r="E39" s="49"/>
      <c r="F39" s="81">
        <v>0</v>
      </c>
      <c r="G39" s="49"/>
      <c r="H39" s="81">
        <v>0</v>
      </c>
      <c r="I39" s="50"/>
      <c r="J39" s="81">
        <v>144</v>
      </c>
      <c r="K39" s="50"/>
      <c r="L39" s="83">
        <f t="shared" si="10"/>
        <v>0</v>
      </c>
      <c r="M39" s="84">
        <f t="shared" si="11"/>
        <v>0</v>
      </c>
      <c r="N39" s="53"/>
      <c r="O39" s="88" t="s">
        <v>72</v>
      </c>
      <c r="P39" s="6"/>
    </row>
    <row r="40" spans="1:16" ht="15.6" hidden="1" x14ac:dyDescent="0.3">
      <c r="A40" s="1"/>
      <c r="B40" s="236" t="s">
        <v>66</v>
      </c>
      <c r="C40" s="49"/>
      <c r="D40" s="235">
        <v>0</v>
      </c>
      <c r="E40" s="49"/>
      <c r="F40" s="235">
        <v>0</v>
      </c>
      <c r="G40" s="49"/>
      <c r="H40" s="235">
        <v>0</v>
      </c>
      <c r="I40" s="50"/>
      <c r="J40" s="235">
        <v>0</v>
      </c>
      <c r="K40" s="50"/>
      <c r="L40" s="237">
        <f t="shared" si="10"/>
        <v>0</v>
      </c>
      <c r="M40" s="238">
        <f t="shared" si="11"/>
        <v>0</v>
      </c>
      <c r="N40" s="53"/>
      <c r="O40" s="88" t="s">
        <v>72</v>
      </c>
      <c r="P40" s="6"/>
    </row>
    <row r="41" spans="1:16" ht="16.5" thickBot="1" x14ac:dyDescent="0.3">
      <c r="A41" s="1"/>
      <c r="B41" s="75" t="s">
        <v>113</v>
      </c>
      <c r="C41" s="49"/>
      <c r="D41" s="82">
        <v>0</v>
      </c>
      <c r="E41" s="49"/>
      <c r="F41" s="82">
        <v>0</v>
      </c>
      <c r="G41" s="49"/>
      <c r="H41" s="82">
        <v>0</v>
      </c>
      <c r="I41" s="50"/>
      <c r="J41" s="82">
        <v>0</v>
      </c>
      <c r="K41" s="50"/>
      <c r="L41" s="231">
        <f t="shared" si="10"/>
        <v>0</v>
      </c>
      <c r="M41" s="232">
        <f t="shared" si="11"/>
        <v>0</v>
      </c>
      <c r="N41" s="53"/>
      <c r="O41" s="89" t="s">
        <v>142</v>
      </c>
      <c r="P41" s="6"/>
    </row>
    <row r="42" spans="1:16" ht="16.5" thickBot="1" x14ac:dyDescent="0.3">
      <c r="A42" s="1"/>
      <c r="B42" s="30"/>
      <c r="C42" s="30"/>
      <c r="D42" s="32"/>
      <c r="E42" s="30"/>
      <c r="F42" s="32"/>
      <c r="G42" s="30"/>
      <c r="H42" s="32"/>
      <c r="I42" s="32"/>
      <c r="J42" s="32"/>
      <c r="K42" s="32"/>
      <c r="L42" s="32"/>
      <c r="M42" s="32"/>
      <c r="N42" s="30"/>
      <c r="O42" s="2"/>
      <c r="P42" s="7"/>
    </row>
    <row r="43" spans="1:16" ht="15.75" x14ac:dyDescent="0.25">
      <c r="A43" s="1"/>
      <c r="B43" s="152" t="s">
        <v>62</v>
      </c>
      <c r="C43" s="15"/>
      <c r="D43" s="151"/>
      <c r="E43" s="15"/>
      <c r="F43" s="151"/>
      <c r="G43" s="15"/>
      <c r="H43" s="151"/>
      <c r="I43" s="44"/>
      <c r="J43" s="151"/>
      <c r="K43" s="44"/>
      <c r="L43" s="589"/>
      <c r="M43" s="590"/>
      <c r="N43" s="2"/>
      <c r="O43" s="153"/>
      <c r="P43" s="6"/>
    </row>
    <row r="44" spans="1:16" ht="15.75" x14ac:dyDescent="0.25">
      <c r="A44" s="1"/>
      <c r="B44" s="73" t="s">
        <v>7</v>
      </c>
      <c r="C44" s="49"/>
      <c r="D44" s="81">
        <v>89</v>
      </c>
      <c r="E44" s="49"/>
      <c r="F44" s="81">
        <v>0</v>
      </c>
      <c r="G44" s="49"/>
      <c r="H44" s="81">
        <v>1</v>
      </c>
      <c r="I44" s="50"/>
      <c r="J44" s="81">
        <v>1948</v>
      </c>
      <c r="K44" s="50"/>
      <c r="L44" s="83">
        <f t="shared" ref="L44:L49" si="12">H44*J44</f>
        <v>1948</v>
      </c>
      <c r="M44" s="84">
        <f t="shared" ref="M44:M49" si="13">L44*0.0929</f>
        <v>180.9692</v>
      </c>
      <c r="N44" s="53"/>
      <c r="O44" s="135" t="s">
        <v>140</v>
      </c>
      <c r="P44" s="6"/>
    </row>
    <row r="45" spans="1:16" ht="15.75" x14ac:dyDescent="0.25">
      <c r="A45" s="1"/>
      <c r="B45" s="73" t="s">
        <v>92</v>
      </c>
      <c r="C45" s="49"/>
      <c r="D45" s="81">
        <v>0</v>
      </c>
      <c r="E45" s="49"/>
      <c r="F45" s="81">
        <v>0</v>
      </c>
      <c r="G45" s="49"/>
      <c r="H45" s="81">
        <v>1</v>
      </c>
      <c r="I45" s="50"/>
      <c r="J45" s="81">
        <v>788</v>
      </c>
      <c r="K45" s="50"/>
      <c r="L45" s="83">
        <f t="shared" si="12"/>
        <v>788</v>
      </c>
      <c r="M45" s="84">
        <f t="shared" si="13"/>
        <v>73.205199999999991</v>
      </c>
      <c r="N45" s="53"/>
      <c r="O45" s="88" t="s">
        <v>140</v>
      </c>
      <c r="P45" s="6"/>
    </row>
    <row r="46" spans="1:16" ht="15.75" x14ac:dyDescent="0.25">
      <c r="A46" s="1"/>
      <c r="B46" s="73" t="s">
        <v>97</v>
      </c>
      <c r="C46" s="49"/>
      <c r="D46" s="81">
        <v>9</v>
      </c>
      <c r="E46" s="49"/>
      <c r="F46" s="81">
        <v>0</v>
      </c>
      <c r="G46" s="49"/>
      <c r="H46" s="81">
        <v>1</v>
      </c>
      <c r="I46" s="50"/>
      <c r="J46" s="81">
        <v>56</v>
      </c>
      <c r="K46" s="50"/>
      <c r="L46" s="83">
        <f t="shared" si="12"/>
        <v>56</v>
      </c>
      <c r="M46" s="84">
        <f t="shared" si="13"/>
        <v>5.2023999999999999</v>
      </c>
      <c r="N46" s="53"/>
      <c r="O46" s="88" t="s">
        <v>139</v>
      </c>
      <c r="P46" s="6"/>
    </row>
    <row r="47" spans="1:16" ht="15.75" x14ac:dyDescent="0.25">
      <c r="A47" s="1"/>
      <c r="B47" s="236" t="s">
        <v>114</v>
      </c>
      <c r="C47" s="49"/>
      <c r="D47" s="235">
        <v>9</v>
      </c>
      <c r="E47" s="49"/>
      <c r="F47" s="235">
        <v>0</v>
      </c>
      <c r="G47" s="49"/>
      <c r="H47" s="235">
        <v>1</v>
      </c>
      <c r="I47" s="50"/>
      <c r="J47" s="235">
        <v>170</v>
      </c>
      <c r="K47" s="50"/>
      <c r="L47" s="237">
        <v>170</v>
      </c>
      <c r="M47" s="238">
        <f>L47*0.0929</f>
        <v>15.792999999999999</v>
      </c>
      <c r="N47" s="53"/>
      <c r="O47" s="239" t="s">
        <v>138</v>
      </c>
      <c r="P47" s="6"/>
    </row>
    <row r="48" spans="1:16" ht="15.75" x14ac:dyDescent="0.25">
      <c r="A48" s="1"/>
      <c r="B48" s="236" t="s">
        <v>115</v>
      </c>
      <c r="C48" s="49"/>
      <c r="D48" s="235">
        <v>4</v>
      </c>
      <c r="E48" s="49"/>
      <c r="F48" s="235">
        <v>0</v>
      </c>
      <c r="G48" s="49"/>
      <c r="H48" s="235">
        <v>1</v>
      </c>
      <c r="I48" s="50"/>
      <c r="J48" s="235">
        <v>96</v>
      </c>
      <c r="K48" s="50"/>
      <c r="L48" s="237">
        <v>96</v>
      </c>
      <c r="M48" s="238">
        <f>L48*0.0929</f>
        <v>8.9184000000000001</v>
      </c>
      <c r="N48" s="53"/>
      <c r="O48" s="239">
        <v>8</v>
      </c>
      <c r="P48" s="6"/>
    </row>
    <row r="49" spans="1:20" ht="16.5" thickBot="1" x14ac:dyDescent="0.3">
      <c r="A49" s="1"/>
      <c r="B49" s="75" t="s">
        <v>111</v>
      </c>
      <c r="C49" s="49"/>
      <c r="D49" s="82">
        <v>9</v>
      </c>
      <c r="E49" s="49"/>
      <c r="F49" s="82">
        <v>0</v>
      </c>
      <c r="G49" s="49"/>
      <c r="H49" s="82">
        <v>1</v>
      </c>
      <c r="I49" s="50"/>
      <c r="J49" s="82">
        <v>215</v>
      </c>
      <c r="K49" s="50"/>
      <c r="L49" s="85">
        <f t="shared" si="12"/>
        <v>215</v>
      </c>
      <c r="M49" s="86">
        <f t="shared" si="13"/>
        <v>19.973499999999998</v>
      </c>
      <c r="N49" s="53"/>
      <c r="O49" s="89" t="s">
        <v>139</v>
      </c>
      <c r="P49" s="6"/>
    </row>
    <row r="50" spans="1:20" ht="16.5" thickBot="1" x14ac:dyDescent="0.3">
      <c r="A50" s="1"/>
      <c r="B50" s="30"/>
      <c r="C50" s="30"/>
      <c r="D50" s="32"/>
      <c r="E50" s="30"/>
      <c r="F50" s="32"/>
      <c r="G50" s="30"/>
      <c r="H50" s="32"/>
      <c r="I50" s="32"/>
      <c r="J50" s="32"/>
      <c r="K50" s="32"/>
      <c r="L50" s="32"/>
      <c r="M50" s="32"/>
      <c r="N50" s="30"/>
      <c r="O50" s="2"/>
      <c r="P50" s="7"/>
    </row>
    <row r="51" spans="1:20" ht="16.5" thickBot="1" x14ac:dyDescent="0.3">
      <c r="A51" s="1"/>
      <c r="B51" s="62" t="s">
        <v>48</v>
      </c>
      <c r="C51" s="15"/>
      <c r="D51" s="72"/>
      <c r="E51" s="15"/>
      <c r="F51" s="72"/>
      <c r="G51" s="15"/>
      <c r="H51" s="72"/>
      <c r="I51" s="44"/>
      <c r="J51" s="72"/>
      <c r="K51" s="44"/>
      <c r="L51" s="66">
        <f>SUM(L8:L49)</f>
        <v>6044</v>
      </c>
      <c r="M51" s="67">
        <f>SUM(M8:M49)</f>
        <v>561.48759999999993</v>
      </c>
      <c r="N51" s="2"/>
      <c r="O51" s="118"/>
      <c r="P51" s="6"/>
    </row>
    <row r="52" spans="1:20" ht="16.5" thickBot="1" x14ac:dyDescent="0.3">
      <c r="A52" s="1"/>
      <c r="B52" s="63" t="s">
        <v>49</v>
      </c>
      <c r="C52" s="15"/>
      <c r="D52" s="119">
        <v>0.15</v>
      </c>
      <c r="E52" s="15"/>
      <c r="F52" s="72"/>
      <c r="G52" s="15"/>
      <c r="H52" s="72"/>
      <c r="I52" s="44"/>
      <c r="J52" s="72"/>
      <c r="K52" s="44"/>
      <c r="L52" s="68">
        <f>SUMPRODUCT(L51*0.15)</f>
        <v>906.6</v>
      </c>
      <c r="M52" s="69">
        <f>SUMPRODUCT(M51*0.15)</f>
        <v>84.223139999999987</v>
      </c>
      <c r="N52" s="2"/>
      <c r="O52" s="88"/>
      <c r="P52" s="6"/>
    </row>
    <row r="53" spans="1:20" ht="16.5" thickBot="1" x14ac:dyDescent="0.3">
      <c r="A53" s="1"/>
      <c r="B53" s="64" t="s">
        <v>50</v>
      </c>
      <c r="C53" s="15"/>
      <c r="D53" s="72"/>
      <c r="E53" s="15"/>
      <c r="F53" s="72"/>
      <c r="G53" s="15"/>
      <c r="H53" s="72"/>
      <c r="I53" s="44"/>
      <c r="J53" s="72"/>
      <c r="K53" s="44"/>
      <c r="L53" s="70">
        <f>SUM(L51,L52)</f>
        <v>6950.6</v>
      </c>
      <c r="M53" s="71">
        <f>SUM(M51,M52)</f>
        <v>645.71073999999987</v>
      </c>
      <c r="N53" s="2"/>
      <c r="O53" s="89"/>
      <c r="P53" s="6"/>
    </row>
    <row r="54" spans="1:20" ht="16.5" thickBot="1" x14ac:dyDescent="0.3">
      <c r="A54" s="1"/>
      <c r="B54" s="30"/>
      <c r="C54" s="30"/>
      <c r="D54" s="32"/>
      <c r="E54" s="30"/>
      <c r="F54" s="32"/>
      <c r="G54" s="30"/>
      <c r="H54" s="32"/>
      <c r="I54" s="32"/>
      <c r="J54" s="32"/>
      <c r="K54" s="32"/>
      <c r="L54" s="32"/>
      <c r="M54" s="32"/>
      <c r="N54" s="30"/>
      <c r="O54" s="2"/>
      <c r="P54" s="7"/>
    </row>
    <row r="55" spans="1:20" s="13" customFormat="1" ht="49.9" customHeight="1" thickBot="1" x14ac:dyDescent="0.3">
      <c r="B55" s="126" t="s">
        <v>5</v>
      </c>
      <c r="C55" s="95"/>
      <c r="D55" s="126" t="s">
        <v>16</v>
      </c>
      <c r="E55" s="95"/>
      <c r="F55" s="126"/>
      <c r="G55" s="95"/>
      <c r="H55" s="126"/>
      <c r="I55" s="28"/>
      <c r="J55" s="126"/>
      <c r="K55" s="28"/>
      <c r="L55" s="546" t="s">
        <v>55</v>
      </c>
      <c r="M55" s="548"/>
      <c r="N55" s="95"/>
      <c r="O55" s="126" t="s">
        <v>6</v>
      </c>
      <c r="P55" s="9"/>
      <c r="Q55" s="616"/>
      <c r="R55" s="616"/>
      <c r="S55" s="10"/>
    </row>
    <row r="56" spans="1:20" s="1" customFormat="1" ht="27" customHeight="1" x14ac:dyDescent="0.25">
      <c r="B56" s="217" t="s">
        <v>53</v>
      </c>
      <c r="C56" s="15"/>
      <c r="D56" s="218"/>
      <c r="E56" s="15"/>
      <c r="F56" s="218"/>
      <c r="G56" s="15"/>
      <c r="H56" s="218"/>
      <c r="I56" s="44"/>
      <c r="J56" s="218"/>
      <c r="K56" s="44"/>
      <c r="L56" s="612"/>
      <c r="M56" s="613"/>
      <c r="N56" s="2"/>
      <c r="O56" s="219"/>
      <c r="P56" s="6"/>
      <c r="Q56" s="185"/>
      <c r="R56" s="132"/>
      <c r="S56" s="5"/>
    </row>
    <row r="57" spans="1:20" s="1" customFormat="1" ht="17.45" customHeight="1" x14ac:dyDescent="0.25">
      <c r="B57" s="73" t="s">
        <v>54</v>
      </c>
      <c r="C57" s="49"/>
      <c r="D57" s="81" t="s">
        <v>178</v>
      </c>
      <c r="E57" s="49"/>
      <c r="F57" s="81"/>
      <c r="G57" s="49"/>
      <c r="H57" s="81"/>
      <c r="I57" s="50"/>
      <c r="J57" s="81"/>
      <c r="K57" s="50"/>
      <c r="L57" s="574" t="str">
        <f>D57</f>
        <v>N/A</v>
      </c>
      <c r="M57" s="575"/>
      <c r="N57" s="53"/>
      <c r="O57" s="88">
        <v>7</v>
      </c>
      <c r="P57" s="6"/>
      <c r="Q57" s="185"/>
      <c r="R57" s="132"/>
      <c r="S57" s="5"/>
    </row>
    <row r="58" spans="1:20" s="1" customFormat="1" ht="13.15" customHeight="1" thickBot="1" x14ac:dyDescent="0.3">
      <c r="B58" s="30"/>
      <c r="C58" s="30"/>
      <c r="D58" s="32"/>
      <c r="E58" s="30"/>
      <c r="F58" s="32"/>
      <c r="G58" s="30"/>
      <c r="H58" s="32"/>
      <c r="I58" s="32"/>
      <c r="J58" s="32"/>
      <c r="K58" s="32"/>
      <c r="L58" s="32"/>
      <c r="M58" s="32"/>
      <c r="N58" s="30"/>
      <c r="O58" s="16"/>
      <c r="P58" s="7"/>
      <c r="Q58" s="186"/>
      <c r="R58" s="7"/>
      <c r="S58" s="7"/>
    </row>
    <row r="59" spans="1:20" s="1" customFormat="1" ht="16.5" thickBot="1" x14ac:dyDescent="0.3">
      <c r="B59" s="131" t="s">
        <v>56</v>
      </c>
      <c r="C59" s="49"/>
      <c r="D59" s="99"/>
      <c r="E59" s="49"/>
      <c r="F59" s="99"/>
      <c r="G59" s="49"/>
      <c r="H59" s="99"/>
      <c r="I59" s="50"/>
      <c r="J59" s="99"/>
      <c r="K59" s="50"/>
      <c r="L59" s="599" t="s">
        <v>178</v>
      </c>
      <c r="M59" s="600"/>
      <c r="N59" s="53"/>
      <c r="O59" s="183"/>
      <c r="P59" s="6"/>
      <c r="Q59" s="185"/>
      <c r="R59" s="132"/>
      <c r="S59" s="5"/>
    </row>
    <row r="60" spans="1:20" s="1" customFormat="1" ht="18" customHeight="1" thickBot="1" x14ac:dyDescent="0.3">
      <c r="B60" s="30"/>
      <c r="C60" s="30"/>
      <c r="D60" s="32"/>
      <c r="E60" s="30"/>
      <c r="F60" s="32"/>
      <c r="G60" s="30"/>
      <c r="H60" s="32"/>
      <c r="I60" s="32"/>
      <c r="J60" s="32"/>
      <c r="K60" s="32"/>
      <c r="L60" s="32"/>
      <c r="M60" s="32"/>
      <c r="N60" s="30"/>
      <c r="O60" s="16"/>
      <c r="P60" s="7"/>
      <c r="Q60" s="186"/>
      <c r="R60" s="7"/>
      <c r="S60" s="7"/>
    </row>
    <row r="61" spans="1:20" s="13" customFormat="1" ht="35.450000000000003" customHeight="1" thickBot="1" x14ac:dyDescent="0.3">
      <c r="B61" s="546"/>
      <c r="C61" s="547"/>
      <c r="D61" s="547"/>
      <c r="E61" s="547"/>
      <c r="F61" s="547"/>
      <c r="G61" s="547"/>
      <c r="H61" s="547"/>
      <c r="I61" s="547"/>
      <c r="J61" s="547"/>
      <c r="K61" s="547"/>
      <c r="L61" s="547"/>
      <c r="M61" s="547"/>
      <c r="N61" s="547"/>
      <c r="O61" s="548"/>
      <c r="P61" s="9"/>
      <c r="Q61" s="616"/>
      <c r="R61" s="616"/>
      <c r="S61" s="10"/>
    </row>
    <row r="62" spans="1:20" s="1" customFormat="1" ht="16.149999999999999" customHeight="1" x14ac:dyDescent="0.25">
      <c r="B62" s="521" t="s">
        <v>223</v>
      </c>
      <c r="C62" s="522"/>
      <c r="D62" s="522"/>
      <c r="E62" s="522"/>
      <c r="F62" s="522"/>
      <c r="G62" s="522"/>
      <c r="H62" s="522"/>
      <c r="I62" s="522"/>
      <c r="J62" s="522"/>
      <c r="K62" s="522"/>
      <c r="L62" s="522"/>
      <c r="M62" s="522"/>
      <c r="N62" s="522"/>
      <c r="O62" s="523"/>
      <c r="P62" s="6"/>
      <c r="Q62" s="185"/>
      <c r="R62" s="132"/>
      <c r="S62" s="5"/>
    </row>
    <row r="63" spans="1:20" s="1" customFormat="1" ht="12.6" customHeight="1" x14ac:dyDescent="0.25">
      <c r="B63" s="524"/>
      <c r="C63" s="525"/>
      <c r="D63" s="525"/>
      <c r="E63" s="525"/>
      <c r="F63" s="525"/>
      <c r="G63" s="525"/>
      <c r="H63" s="525"/>
      <c r="I63" s="525"/>
      <c r="J63" s="525"/>
      <c r="K63" s="525"/>
      <c r="L63" s="525"/>
      <c r="M63" s="525"/>
      <c r="N63" s="525"/>
      <c r="O63" s="526"/>
      <c r="P63" s="6"/>
      <c r="Q63" s="185"/>
      <c r="R63" s="132"/>
      <c r="S63" s="5"/>
    </row>
    <row r="64" spans="1:20" s="1" customFormat="1" ht="14.25" hidden="1" customHeight="1" outlineLevel="1" x14ac:dyDescent="0.3">
      <c r="B64" s="524"/>
      <c r="C64" s="525"/>
      <c r="D64" s="525"/>
      <c r="E64" s="525"/>
      <c r="F64" s="525"/>
      <c r="G64" s="525"/>
      <c r="H64" s="525"/>
      <c r="I64" s="525"/>
      <c r="J64" s="525"/>
      <c r="K64" s="525"/>
      <c r="L64" s="525"/>
      <c r="M64" s="525"/>
      <c r="N64" s="525"/>
      <c r="O64" s="526"/>
      <c r="P64" s="6"/>
      <c r="Q64" s="8"/>
      <c r="R64" s="8"/>
      <c r="S64" s="8"/>
      <c r="T64" s="3"/>
    </row>
    <row r="65" spans="2:15" collapsed="1" x14ac:dyDescent="0.25">
      <c r="B65" s="524"/>
      <c r="C65" s="525"/>
      <c r="D65" s="525"/>
      <c r="E65" s="525"/>
      <c r="F65" s="525"/>
      <c r="G65" s="525"/>
      <c r="H65" s="525"/>
      <c r="I65" s="525"/>
      <c r="J65" s="525"/>
      <c r="K65" s="525"/>
      <c r="L65" s="525"/>
      <c r="M65" s="525"/>
      <c r="N65" s="525"/>
      <c r="O65" s="526"/>
    </row>
    <row r="66" spans="2:15" x14ac:dyDescent="0.25">
      <c r="B66" s="524"/>
      <c r="C66" s="525"/>
      <c r="D66" s="525"/>
      <c r="E66" s="525"/>
      <c r="F66" s="525"/>
      <c r="G66" s="525"/>
      <c r="H66" s="525"/>
      <c r="I66" s="525"/>
      <c r="J66" s="525"/>
      <c r="K66" s="525"/>
      <c r="L66" s="525"/>
      <c r="M66" s="525"/>
      <c r="N66" s="525"/>
      <c r="O66" s="526"/>
    </row>
    <row r="67" spans="2:15" ht="1.1499999999999999" customHeight="1" x14ac:dyDescent="0.25">
      <c r="B67" s="524"/>
      <c r="C67" s="525"/>
      <c r="D67" s="525"/>
      <c r="E67" s="525"/>
      <c r="F67" s="525"/>
      <c r="G67" s="525"/>
      <c r="H67" s="525"/>
      <c r="I67" s="525"/>
      <c r="J67" s="525"/>
      <c r="K67" s="525"/>
      <c r="L67" s="525"/>
      <c r="M67" s="525"/>
      <c r="N67" s="525"/>
      <c r="O67" s="526"/>
    </row>
    <row r="68" spans="2:15" ht="14.45" hidden="1" customHeight="1" x14ac:dyDescent="0.3">
      <c r="B68" s="524"/>
      <c r="C68" s="525"/>
      <c r="D68" s="525"/>
      <c r="E68" s="525"/>
      <c r="F68" s="525"/>
      <c r="G68" s="525"/>
      <c r="H68" s="525"/>
      <c r="I68" s="525"/>
      <c r="J68" s="525"/>
      <c r="K68" s="525"/>
      <c r="L68" s="525"/>
      <c r="M68" s="525"/>
      <c r="N68" s="525"/>
      <c r="O68" s="526"/>
    </row>
    <row r="69" spans="2:15" ht="45.6" customHeight="1" x14ac:dyDescent="0.25">
      <c r="B69" s="524"/>
      <c r="C69" s="525"/>
      <c r="D69" s="525"/>
      <c r="E69" s="525"/>
      <c r="F69" s="525"/>
      <c r="G69" s="525"/>
      <c r="H69" s="525"/>
      <c r="I69" s="525"/>
      <c r="J69" s="525"/>
      <c r="K69" s="525"/>
      <c r="L69" s="525"/>
      <c r="M69" s="525"/>
      <c r="N69" s="525"/>
      <c r="O69" s="526"/>
    </row>
    <row r="70" spans="2:15" ht="110.45" customHeight="1" x14ac:dyDescent="0.25">
      <c r="B70" s="524"/>
      <c r="C70" s="525"/>
      <c r="D70" s="525"/>
      <c r="E70" s="525"/>
      <c r="F70" s="525"/>
      <c r="G70" s="525"/>
      <c r="H70" s="525"/>
      <c r="I70" s="525"/>
      <c r="J70" s="525"/>
      <c r="K70" s="525"/>
      <c r="L70" s="525"/>
      <c r="M70" s="525"/>
      <c r="N70" s="525"/>
      <c r="O70" s="526"/>
    </row>
    <row r="71" spans="2:15" s="230" customFormat="1" ht="20.45" hidden="1" customHeight="1" x14ac:dyDescent="0.3">
      <c r="B71" s="524"/>
      <c r="C71" s="525"/>
      <c r="D71" s="525"/>
      <c r="E71" s="525"/>
      <c r="F71" s="525"/>
      <c r="G71" s="525"/>
      <c r="H71" s="525"/>
      <c r="I71" s="525"/>
      <c r="J71" s="525"/>
      <c r="K71" s="525"/>
      <c r="L71" s="525"/>
      <c r="M71" s="525"/>
      <c r="N71" s="525"/>
      <c r="O71" s="526"/>
    </row>
    <row r="72" spans="2:15" ht="14.45" hidden="1" customHeight="1" x14ac:dyDescent="0.3">
      <c r="B72" s="524"/>
      <c r="C72" s="525"/>
      <c r="D72" s="525"/>
      <c r="E72" s="525"/>
      <c r="F72" s="525"/>
      <c r="G72" s="525"/>
      <c r="H72" s="525"/>
      <c r="I72" s="525"/>
      <c r="J72" s="525"/>
      <c r="K72" s="525"/>
      <c r="L72" s="525"/>
      <c r="M72" s="525"/>
      <c r="N72" s="525"/>
      <c r="O72" s="526"/>
    </row>
    <row r="73" spans="2:15" ht="14.45" hidden="1" customHeight="1" x14ac:dyDescent="0.3">
      <c r="B73" s="524"/>
      <c r="C73" s="525"/>
      <c r="D73" s="525"/>
      <c r="E73" s="525"/>
      <c r="F73" s="525"/>
      <c r="G73" s="525"/>
      <c r="H73" s="525"/>
      <c r="I73" s="525"/>
      <c r="J73" s="525"/>
      <c r="K73" s="525"/>
      <c r="L73" s="525"/>
      <c r="M73" s="525"/>
      <c r="N73" s="525"/>
      <c r="O73" s="526"/>
    </row>
    <row r="74" spans="2:15" ht="14.45" hidden="1" customHeight="1" x14ac:dyDescent="0.3">
      <c r="B74" s="660"/>
      <c r="C74" s="661"/>
      <c r="D74" s="661"/>
      <c r="E74" s="661"/>
      <c r="F74" s="661"/>
      <c r="G74" s="661"/>
      <c r="H74" s="661"/>
      <c r="I74" s="661"/>
      <c r="J74" s="661"/>
      <c r="K74" s="661"/>
      <c r="L74" s="661"/>
      <c r="M74" s="661"/>
      <c r="N74" s="661"/>
      <c r="O74" s="662"/>
    </row>
    <row r="75" spans="2:15" s="230" customFormat="1" x14ac:dyDescent="0.25">
      <c r="B75" s="240"/>
      <c r="C75" s="240"/>
      <c r="D75" s="240"/>
      <c r="E75" s="240"/>
      <c r="F75" s="240"/>
      <c r="G75" s="240"/>
      <c r="H75" s="240"/>
      <c r="I75" s="240"/>
      <c r="J75" s="240"/>
      <c r="K75" s="240"/>
      <c r="L75" s="240"/>
      <c r="M75" s="240"/>
      <c r="N75" s="240"/>
      <c r="O75" s="240"/>
    </row>
  </sheetData>
  <mergeCells count="18">
    <mergeCell ref="L19:M19"/>
    <mergeCell ref="L55:M55"/>
    <mergeCell ref="L25:M25"/>
    <mergeCell ref="L30:M30"/>
    <mergeCell ref="L36:M36"/>
    <mergeCell ref="L43:M43"/>
    <mergeCell ref="B1:O1"/>
    <mergeCell ref="L2:M2"/>
    <mergeCell ref="L5:M5"/>
    <mergeCell ref="L7:M7"/>
    <mergeCell ref="L13:M13"/>
    <mergeCell ref="Q55:R55"/>
    <mergeCell ref="L59:M59"/>
    <mergeCell ref="B61:O61"/>
    <mergeCell ref="Q61:R61"/>
    <mergeCell ref="B62:O74"/>
    <mergeCell ref="L56:M56"/>
    <mergeCell ref="L57:M57"/>
  </mergeCells>
  <pageMargins left="0.5" right="0.25" top="0.5" bottom="0.5" header="0.3" footer="0.3"/>
  <pageSetup scale="52"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69" zoomScaleNormal="100" workbookViewId="0">
      <selection activeCell="J33" sqref="J33"/>
    </sheetView>
  </sheetViews>
  <sheetFormatPr defaultRowHeight="15" outlineLevelRow="1" x14ac:dyDescent="0.25"/>
  <cols>
    <col min="1" max="1" width="5.85546875" customWidth="1"/>
    <col min="2" max="2" width="46.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7109375" customWidth="1"/>
    <col min="13" max="13" width="9.7109375" customWidth="1"/>
    <col min="14" max="14" width="1.7109375" customWidth="1"/>
    <col min="15" max="15" width="28.42578125" customWidth="1"/>
  </cols>
  <sheetData>
    <row r="1" spans="1:16" ht="16.5" thickBot="1" x14ac:dyDescent="0.3">
      <c r="A1" s="1"/>
      <c r="B1" s="549"/>
      <c r="C1" s="549"/>
      <c r="D1" s="549"/>
      <c r="E1" s="549"/>
      <c r="F1" s="549"/>
      <c r="G1" s="549"/>
      <c r="H1" s="549"/>
      <c r="I1" s="549"/>
      <c r="J1" s="549"/>
      <c r="K1" s="549"/>
      <c r="L1" s="549"/>
      <c r="M1" s="549"/>
      <c r="N1" s="549"/>
      <c r="O1" s="549"/>
      <c r="P1" s="7"/>
    </row>
    <row r="2" spans="1:16" ht="45.6" customHeight="1" x14ac:dyDescent="0.25">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70.900000000000006" customHeight="1" thickBot="1" x14ac:dyDescent="0.35">
      <c r="A5" s="1"/>
      <c r="B5" s="161" t="s">
        <v>190</v>
      </c>
      <c r="C5" s="15"/>
      <c r="D5" s="160"/>
      <c r="E5" s="15"/>
      <c r="F5" s="160"/>
      <c r="G5" s="15"/>
      <c r="H5" s="160"/>
      <c r="I5" s="44"/>
      <c r="J5" s="160"/>
      <c r="K5" s="44"/>
      <c r="L5" s="667"/>
      <c r="M5" s="668"/>
      <c r="N5" s="2"/>
      <c r="O5" s="162"/>
      <c r="P5" s="6"/>
    </row>
    <row r="6" spans="1:16" ht="16.5" thickBot="1" x14ac:dyDescent="0.3">
      <c r="A6" s="1"/>
      <c r="B6" s="30"/>
      <c r="C6" s="30"/>
      <c r="D6" s="32"/>
      <c r="E6" s="30"/>
      <c r="F6" s="32"/>
      <c r="G6" s="30"/>
      <c r="H6" s="32"/>
      <c r="I6" s="32"/>
      <c r="J6" s="32"/>
      <c r="K6" s="32"/>
      <c r="L6" s="32"/>
      <c r="M6" s="32"/>
      <c r="N6" s="30"/>
      <c r="O6" s="2"/>
      <c r="P6" s="7"/>
    </row>
    <row r="7" spans="1:16" ht="15.6" x14ac:dyDescent="0.3">
      <c r="A7" s="1"/>
      <c r="B7" s="90" t="s">
        <v>198</v>
      </c>
      <c r="C7" s="15"/>
      <c r="D7" s="91"/>
      <c r="E7" s="15"/>
      <c r="F7" s="91"/>
      <c r="G7" s="15"/>
      <c r="H7" s="91"/>
      <c r="I7" s="44"/>
      <c r="J7" s="91"/>
      <c r="K7" s="44"/>
      <c r="L7" s="583"/>
      <c r="M7" s="584"/>
      <c r="N7" s="2"/>
      <c r="O7" s="92"/>
      <c r="P7" s="6"/>
    </row>
    <row r="8" spans="1:16" ht="15.6" x14ac:dyDescent="0.3">
      <c r="A8" s="1"/>
      <c r="B8" s="73" t="s">
        <v>174</v>
      </c>
      <c r="C8" s="48"/>
      <c r="D8" s="81">
        <v>1</v>
      </c>
      <c r="E8" s="49"/>
      <c r="F8" s="81">
        <v>0</v>
      </c>
      <c r="G8" s="49"/>
      <c r="H8" s="81" t="s">
        <v>135</v>
      </c>
      <c r="I8" s="50"/>
      <c r="J8" s="81">
        <v>100</v>
      </c>
      <c r="K8" s="50"/>
      <c r="L8" s="83" t="s">
        <v>135</v>
      </c>
      <c r="M8" s="84" t="s">
        <v>135</v>
      </c>
      <c r="N8" s="51"/>
      <c r="O8" s="88" t="s">
        <v>71</v>
      </c>
      <c r="P8" s="6"/>
    </row>
    <row r="9" spans="1:16" ht="15.6" x14ac:dyDescent="0.3">
      <c r="A9" s="1"/>
      <c r="B9" s="73" t="s">
        <v>22</v>
      </c>
      <c r="C9" s="48"/>
      <c r="D9" s="81">
        <v>1</v>
      </c>
      <c r="E9" s="49"/>
      <c r="F9" s="81">
        <v>0</v>
      </c>
      <c r="G9" s="49"/>
      <c r="H9" s="81" t="s">
        <v>135</v>
      </c>
      <c r="I9" s="50"/>
      <c r="J9" s="81">
        <v>120</v>
      </c>
      <c r="K9" s="50"/>
      <c r="L9" s="83" t="s">
        <v>135</v>
      </c>
      <c r="M9" s="84" t="s">
        <v>135</v>
      </c>
      <c r="N9" s="51"/>
      <c r="O9" s="88" t="s">
        <v>71</v>
      </c>
      <c r="P9" s="6"/>
    </row>
    <row r="10" spans="1:16" ht="15.75" x14ac:dyDescent="0.25">
      <c r="A10" s="1"/>
      <c r="B10" s="73" t="s">
        <v>68</v>
      </c>
      <c r="C10" s="48"/>
      <c r="D10" s="81">
        <v>1</v>
      </c>
      <c r="E10" s="49"/>
      <c r="F10" s="81">
        <v>0</v>
      </c>
      <c r="G10" s="49"/>
      <c r="H10" s="81" t="s">
        <v>135</v>
      </c>
      <c r="I10" s="50"/>
      <c r="J10" s="81">
        <v>150</v>
      </c>
      <c r="K10" s="50"/>
      <c r="L10" s="83" t="s">
        <v>135</v>
      </c>
      <c r="M10" s="84" t="s">
        <v>135</v>
      </c>
      <c r="N10" s="51"/>
      <c r="O10" s="88" t="s">
        <v>71</v>
      </c>
      <c r="P10" s="6"/>
    </row>
    <row r="11" spans="1:16" ht="16.5" thickBot="1" x14ac:dyDescent="0.3">
      <c r="A11" s="1"/>
      <c r="B11" s="75" t="s">
        <v>67</v>
      </c>
      <c r="C11" s="48"/>
      <c r="D11" s="82">
        <v>1</v>
      </c>
      <c r="E11" s="49"/>
      <c r="F11" s="82">
        <v>0</v>
      </c>
      <c r="G11" s="49"/>
      <c r="H11" s="82" t="s">
        <v>135</v>
      </c>
      <c r="I11" s="50"/>
      <c r="J11" s="82">
        <v>216</v>
      </c>
      <c r="K11" s="50"/>
      <c r="L11" s="85" t="s">
        <v>135</v>
      </c>
      <c r="M11" s="86" t="s">
        <v>135</v>
      </c>
      <c r="N11" s="51"/>
      <c r="O11" s="89" t="s">
        <v>71</v>
      </c>
      <c r="P11" s="6"/>
    </row>
    <row r="12" spans="1:16" ht="16.5" thickBot="1" x14ac:dyDescent="0.3">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t="s">
        <v>135</v>
      </c>
      <c r="I14" s="50"/>
      <c r="J14" s="81">
        <v>64</v>
      </c>
      <c r="K14" s="50"/>
      <c r="L14" s="83" t="s">
        <v>135</v>
      </c>
      <c r="M14" s="84" t="s">
        <v>135</v>
      </c>
      <c r="N14" s="53"/>
      <c r="O14" s="88" t="s">
        <v>81</v>
      </c>
      <c r="P14" s="6"/>
    </row>
    <row r="15" spans="1:16" ht="15.75" x14ac:dyDescent="0.25">
      <c r="A15" s="1"/>
      <c r="B15" s="73" t="s">
        <v>122</v>
      </c>
      <c r="C15" s="49"/>
      <c r="D15" s="81">
        <v>1</v>
      </c>
      <c r="E15" s="49"/>
      <c r="F15" s="81">
        <v>0</v>
      </c>
      <c r="G15" s="49"/>
      <c r="H15" s="81" t="s">
        <v>135</v>
      </c>
      <c r="I15" s="50"/>
      <c r="J15" s="81">
        <v>100</v>
      </c>
      <c r="K15" s="50"/>
      <c r="L15" s="83" t="s">
        <v>135</v>
      </c>
      <c r="M15" s="84" t="s">
        <v>135</v>
      </c>
      <c r="N15" s="53"/>
      <c r="O15" s="88" t="s">
        <v>81</v>
      </c>
      <c r="P15" s="6"/>
    </row>
    <row r="16" spans="1:16" ht="16.5" thickBot="1" x14ac:dyDescent="0.3">
      <c r="A16" s="1"/>
      <c r="B16" s="75" t="s">
        <v>187</v>
      </c>
      <c r="C16" s="49"/>
      <c r="D16" s="82">
        <v>1</v>
      </c>
      <c r="E16" s="49"/>
      <c r="F16" s="82">
        <v>0</v>
      </c>
      <c r="G16" s="49"/>
      <c r="H16" s="82">
        <v>0</v>
      </c>
      <c r="I16" s="50"/>
      <c r="J16" s="82">
        <v>120</v>
      </c>
      <c r="K16" s="50"/>
      <c r="L16" s="85">
        <v>0</v>
      </c>
      <c r="M16" s="86">
        <v>0</v>
      </c>
      <c r="N16" s="53"/>
      <c r="O16" s="89" t="s">
        <v>81</v>
      </c>
      <c r="P16" s="6"/>
    </row>
    <row r="17" spans="1:16" ht="16.5" thickBot="1" x14ac:dyDescent="0.3">
      <c r="A17" s="1"/>
      <c r="B17" s="30"/>
      <c r="C17" s="30"/>
      <c r="D17" s="32"/>
      <c r="E17" s="30"/>
      <c r="F17" s="32"/>
      <c r="G17" s="30"/>
      <c r="H17" s="32"/>
      <c r="I17" s="32"/>
      <c r="J17" s="32"/>
      <c r="K17" s="32"/>
      <c r="L17" s="32"/>
      <c r="M17" s="32"/>
      <c r="N17" s="30"/>
      <c r="O17" s="2"/>
      <c r="P17" s="7"/>
    </row>
    <row r="18" spans="1:16" ht="16.5" thickBot="1" x14ac:dyDescent="0.3">
      <c r="A18" s="1"/>
      <c r="B18" s="78" t="s">
        <v>29</v>
      </c>
      <c r="C18" s="15"/>
      <c r="D18" s="80"/>
      <c r="E18" s="15"/>
      <c r="F18" s="80"/>
      <c r="G18" s="15"/>
      <c r="H18" s="80"/>
      <c r="I18" s="44"/>
      <c r="J18" s="80"/>
      <c r="K18" s="44"/>
      <c r="L18" s="576"/>
      <c r="M18" s="577"/>
      <c r="N18" s="2"/>
      <c r="O18" s="87"/>
      <c r="P18" s="6"/>
    </row>
    <row r="19" spans="1:16" ht="15.75" x14ac:dyDescent="0.25">
      <c r="A19" s="1"/>
      <c r="B19" s="77" t="s">
        <v>102</v>
      </c>
      <c r="C19" s="49"/>
      <c r="D19" s="81">
        <v>6</v>
      </c>
      <c r="E19" s="49"/>
      <c r="F19" s="81">
        <v>0</v>
      </c>
      <c r="G19" s="49"/>
      <c r="H19" s="81" t="s">
        <v>135</v>
      </c>
      <c r="I19" s="50"/>
      <c r="J19" s="81">
        <v>168</v>
      </c>
      <c r="K19" s="50"/>
      <c r="L19" s="83" t="s">
        <v>135</v>
      </c>
      <c r="M19" s="84" t="s">
        <v>135</v>
      </c>
      <c r="N19" s="53"/>
      <c r="O19" s="88" t="s">
        <v>82</v>
      </c>
      <c r="P19" s="6"/>
    </row>
    <row r="20" spans="1:16" ht="15.75" x14ac:dyDescent="0.25">
      <c r="A20" s="1"/>
      <c r="B20" s="73" t="s">
        <v>98</v>
      </c>
      <c r="C20" s="49"/>
      <c r="D20" s="81">
        <v>15</v>
      </c>
      <c r="E20" s="49"/>
      <c r="F20" s="81">
        <v>0</v>
      </c>
      <c r="G20" s="49"/>
      <c r="H20" s="81" t="s">
        <v>135</v>
      </c>
      <c r="I20" s="50"/>
      <c r="J20" s="81">
        <v>304</v>
      </c>
      <c r="K20" s="50"/>
      <c r="L20" s="83" t="s">
        <v>135</v>
      </c>
      <c r="M20" s="84" t="s">
        <v>135</v>
      </c>
      <c r="N20" s="53"/>
      <c r="O20" s="88" t="s">
        <v>82</v>
      </c>
      <c r="P20" s="6"/>
    </row>
    <row r="21" spans="1:16" ht="15.75" x14ac:dyDescent="0.25">
      <c r="A21" s="1"/>
      <c r="B21" s="73" t="s">
        <v>99</v>
      </c>
      <c r="C21" s="49"/>
      <c r="D21" s="81">
        <v>30</v>
      </c>
      <c r="E21" s="49"/>
      <c r="F21" s="81">
        <v>0</v>
      </c>
      <c r="G21" s="49"/>
      <c r="H21" s="81">
        <v>0</v>
      </c>
      <c r="I21" s="50"/>
      <c r="J21" s="81">
        <v>450</v>
      </c>
      <c r="K21" s="50"/>
      <c r="L21" s="83">
        <f t="shared" ref="L21:L22" si="0">H21*J21</f>
        <v>0</v>
      </c>
      <c r="M21" s="84">
        <f t="shared" ref="M21:M22" si="1">L21*0.0929</f>
        <v>0</v>
      </c>
      <c r="N21" s="53"/>
      <c r="O21" s="88" t="s">
        <v>82</v>
      </c>
      <c r="P21" s="6"/>
    </row>
    <row r="22" spans="1:16" ht="16.5" thickBot="1" x14ac:dyDescent="0.3">
      <c r="A22" s="1"/>
      <c r="B22" s="76" t="s">
        <v>100</v>
      </c>
      <c r="C22" s="49"/>
      <c r="D22" s="82">
        <v>45</v>
      </c>
      <c r="E22" s="49"/>
      <c r="F22" s="82">
        <v>0</v>
      </c>
      <c r="G22" s="49"/>
      <c r="H22" s="82">
        <v>0</v>
      </c>
      <c r="I22" s="50"/>
      <c r="J22" s="82">
        <v>600</v>
      </c>
      <c r="K22" s="50"/>
      <c r="L22" s="85">
        <f t="shared" si="0"/>
        <v>0</v>
      </c>
      <c r="M22" s="86">
        <f t="shared" si="1"/>
        <v>0</v>
      </c>
      <c r="N22" s="53"/>
      <c r="O22" s="89" t="s">
        <v>82</v>
      </c>
      <c r="P22" s="6"/>
    </row>
    <row r="23" spans="1:16" ht="16.5" thickBot="1" x14ac:dyDescent="0.3">
      <c r="A23" s="1"/>
      <c r="B23" s="30"/>
      <c r="C23" s="30"/>
      <c r="D23" s="32"/>
      <c r="E23" s="30"/>
      <c r="F23" s="32"/>
      <c r="G23" s="30"/>
      <c r="H23" s="32"/>
      <c r="I23" s="32"/>
      <c r="J23" s="32"/>
      <c r="K23" s="32"/>
      <c r="L23" s="32"/>
      <c r="M23" s="32"/>
      <c r="N23" s="30"/>
      <c r="O23" s="2"/>
      <c r="P23" s="7"/>
    </row>
    <row r="24" spans="1:16" ht="16.149999999999999" thickBot="1" x14ac:dyDescent="0.35">
      <c r="A24" s="1"/>
      <c r="B24" s="142" t="s">
        <v>188</v>
      </c>
      <c r="C24" s="15"/>
      <c r="D24" s="141"/>
      <c r="E24" s="15"/>
      <c r="F24" s="141"/>
      <c r="G24" s="15"/>
      <c r="H24" s="141"/>
      <c r="I24" s="44"/>
      <c r="J24" s="141"/>
      <c r="K24" s="44"/>
      <c r="L24" s="572"/>
      <c r="M24" s="573"/>
      <c r="N24" s="2"/>
      <c r="O24" s="143"/>
      <c r="P24" s="6"/>
    </row>
    <row r="25" spans="1:16" ht="15.6" x14ac:dyDescent="0.3">
      <c r="A25" s="1"/>
      <c r="B25" s="77" t="s">
        <v>34</v>
      </c>
      <c r="C25" s="49"/>
      <c r="D25" s="81">
        <v>0</v>
      </c>
      <c r="E25" s="49"/>
      <c r="F25" s="81">
        <v>0</v>
      </c>
      <c r="G25" s="49"/>
      <c r="H25" s="81" t="s">
        <v>135</v>
      </c>
      <c r="I25" s="50"/>
      <c r="J25" s="81">
        <v>60</v>
      </c>
      <c r="K25" s="50"/>
      <c r="L25" s="83" t="s">
        <v>135</v>
      </c>
      <c r="M25" s="84" t="s">
        <v>135</v>
      </c>
      <c r="N25" s="53"/>
      <c r="O25" s="88" t="s">
        <v>84</v>
      </c>
      <c r="P25" s="6"/>
    </row>
    <row r="26" spans="1:16" ht="15.6" x14ac:dyDescent="0.3">
      <c r="A26" s="1"/>
      <c r="B26" s="73" t="s">
        <v>172</v>
      </c>
      <c r="C26" s="49"/>
      <c r="D26" s="81">
        <v>0</v>
      </c>
      <c r="E26" s="49"/>
      <c r="F26" s="81">
        <v>0</v>
      </c>
      <c r="G26" s="49"/>
      <c r="H26" s="81">
        <v>0</v>
      </c>
      <c r="I26" s="50"/>
      <c r="J26" s="81">
        <v>120</v>
      </c>
      <c r="K26" s="50"/>
      <c r="L26" s="83">
        <f t="shared" ref="L26:L27" si="2">H26*J26</f>
        <v>0</v>
      </c>
      <c r="M26" s="84">
        <f t="shared" ref="M26:M27" si="3">L26*0.0929</f>
        <v>0</v>
      </c>
      <c r="N26" s="53"/>
      <c r="O26" s="88" t="s">
        <v>84</v>
      </c>
      <c r="P26" s="6"/>
    </row>
    <row r="27" spans="1:16" ht="16.149999999999999" thickBot="1" x14ac:dyDescent="0.35">
      <c r="A27" s="1"/>
      <c r="B27" s="75" t="s">
        <v>173</v>
      </c>
      <c r="C27" s="49"/>
      <c r="D27" s="82">
        <v>0</v>
      </c>
      <c r="E27" s="49"/>
      <c r="F27" s="82">
        <v>0</v>
      </c>
      <c r="G27" s="49"/>
      <c r="H27" s="82">
        <v>0</v>
      </c>
      <c r="I27" s="50"/>
      <c r="J27" s="82">
        <v>200</v>
      </c>
      <c r="K27" s="50"/>
      <c r="L27" s="85">
        <f t="shared" si="2"/>
        <v>0</v>
      </c>
      <c r="M27" s="86">
        <f t="shared" si="3"/>
        <v>0</v>
      </c>
      <c r="N27" s="53"/>
      <c r="O27" s="89" t="s">
        <v>84</v>
      </c>
      <c r="P27" s="6"/>
    </row>
    <row r="28" spans="1:16" ht="16.5" thickBot="1" x14ac:dyDescent="0.3">
      <c r="A28" s="1"/>
      <c r="B28" s="30"/>
      <c r="C28" s="30"/>
      <c r="D28" s="32"/>
      <c r="E28" s="30"/>
      <c r="F28" s="32"/>
      <c r="G28" s="30"/>
      <c r="H28" s="32"/>
      <c r="I28" s="32"/>
      <c r="J28" s="32"/>
      <c r="K28" s="32"/>
      <c r="L28" s="32"/>
      <c r="M28" s="32"/>
      <c r="N28" s="30"/>
      <c r="O28" s="2"/>
      <c r="P28" s="7"/>
    </row>
    <row r="29" spans="1:16" ht="16.149999999999999" thickBot="1" x14ac:dyDescent="0.35">
      <c r="A29" s="1"/>
      <c r="B29" s="144" t="s">
        <v>189</v>
      </c>
      <c r="C29" s="15"/>
      <c r="D29" s="139"/>
      <c r="E29" s="15"/>
      <c r="F29" s="139"/>
      <c r="G29" s="15"/>
      <c r="H29" s="139"/>
      <c r="I29" s="44"/>
      <c r="J29" s="139"/>
      <c r="K29" s="44"/>
      <c r="L29" s="585"/>
      <c r="M29" s="586"/>
      <c r="N29" s="2"/>
      <c r="O29" s="140"/>
      <c r="P29" s="6"/>
    </row>
    <row r="30" spans="1:16" ht="15.6" x14ac:dyDescent="0.3">
      <c r="A30" s="1"/>
      <c r="B30" s="77" t="s">
        <v>38</v>
      </c>
      <c r="C30" s="49"/>
      <c r="D30" s="81">
        <v>0</v>
      </c>
      <c r="E30" s="49"/>
      <c r="F30" s="81">
        <v>0</v>
      </c>
      <c r="G30" s="49"/>
      <c r="H30" s="81" t="s">
        <v>135</v>
      </c>
      <c r="I30" s="50"/>
      <c r="J30" s="81">
        <v>60</v>
      </c>
      <c r="K30" s="50"/>
      <c r="L30" s="83" t="s">
        <v>135</v>
      </c>
      <c r="M30" s="84" t="s">
        <v>135</v>
      </c>
      <c r="N30" s="53"/>
      <c r="O30" s="88" t="s">
        <v>85</v>
      </c>
      <c r="P30" s="6"/>
    </row>
    <row r="31" spans="1:16" ht="15.6" x14ac:dyDescent="0.3">
      <c r="A31" s="1"/>
      <c r="B31" s="73" t="s">
        <v>169</v>
      </c>
      <c r="C31" s="49"/>
      <c r="D31" s="81">
        <v>0</v>
      </c>
      <c r="E31" s="49"/>
      <c r="F31" s="81">
        <v>0</v>
      </c>
      <c r="G31" s="49"/>
      <c r="H31" s="81">
        <v>0</v>
      </c>
      <c r="I31" s="50"/>
      <c r="J31" s="81">
        <v>120</v>
      </c>
      <c r="K31" s="50"/>
      <c r="L31" s="83">
        <f t="shared" ref="L31:L33" si="4">H31*J31</f>
        <v>0</v>
      </c>
      <c r="M31" s="84">
        <f t="shared" ref="M31:M33" si="5">L31*0.0929</f>
        <v>0</v>
      </c>
      <c r="N31" s="53"/>
      <c r="O31" s="88" t="s">
        <v>85</v>
      </c>
      <c r="P31" s="6"/>
    </row>
    <row r="32" spans="1:16" ht="15.6" x14ac:dyDescent="0.3">
      <c r="A32" s="1"/>
      <c r="B32" s="73" t="s">
        <v>170</v>
      </c>
      <c r="C32" s="49"/>
      <c r="D32" s="81">
        <v>0</v>
      </c>
      <c r="E32" s="49"/>
      <c r="F32" s="81">
        <v>0</v>
      </c>
      <c r="G32" s="49"/>
      <c r="H32" s="81">
        <v>0</v>
      </c>
      <c r="I32" s="50"/>
      <c r="J32" s="81">
        <v>252</v>
      </c>
      <c r="K32" s="50"/>
      <c r="L32" s="83">
        <f t="shared" si="4"/>
        <v>0</v>
      </c>
      <c r="M32" s="84">
        <f t="shared" si="5"/>
        <v>0</v>
      </c>
      <c r="N32" s="53"/>
      <c r="O32" s="88" t="s">
        <v>85</v>
      </c>
      <c r="P32" s="6"/>
    </row>
    <row r="33" spans="1:16" ht="16.5" thickBot="1" x14ac:dyDescent="0.3">
      <c r="A33" s="1"/>
      <c r="B33" s="75" t="s">
        <v>171</v>
      </c>
      <c r="C33" s="49"/>
      <c r="D33" s="82">
        <v>0</v>
      </c>
      <c r="E33" s="49"/>
      <c r="F33" s="82">
        <v>0</v>
      </c>
      <c r="G33" s="49"/>
      <c r="H33" s="82">
        <v>0</v>
      </c>
      <c r="I33" s="50"/>
      <c r="J33" s="82">
        <v>399</v>
      </c>
      <c r="K33" s="50"/>
      <c r="L33" s="85">
        <f t="shared" si="4"/>
        <v>0</v>
      </c>
      <c r="M33" s="86">
        <f t="shared" si="5"/>
        <v>0</v>
      </c>
      <c r="N33" s="53"/>
      <c r="O33" s="89" t="s">
        <v>85</v>
      </c>
      <c r="P33" s="6"/>
    </row>
    <row r="34" spans="1:16" ht="16.149999999999999" thickBot="1" x14ac:dyDescent="0.35">
      <c r="A34" s="1"/>
      <c r="B34" s="30"/>
      <c r="C34" s="30"/>
      <c r="D34" s="32"/>
      <c r="E34" s="30"/>
      <c r="F34" s="32"/>
      <c r="G34" s="30"/>
      <c r="H34" s="32"/>
      <c r="I34" s="32"/>
      <c r="J34" s="32"/>
      <c r="K34" s="32"/>
      <c r="L34" s="32"/>
      <c r="M34" s="32"/>
      <c r="N34" s="30"/>
      <c r="O34" s="2"/>
      <c r="P34" s="7"/>
    </row>
    <row r="35" spans="1:16" ht="16.149999999999999" thickBot="1" x14ac:dyDescent="0.35">
      <c r="A35" s="1"/>
      <c r="B35" s="79" t="s">
        <v>60</v>
      </c>
      <c r="C35" s="15"/>
      <c r="D35" s="110"/>
      <c r="E35" s="15"/>
      <c r="F35" s="110"/>
      <c r="G35" s="15"/>
      <c r="H35" s="110"/>
      <c r="I35" s="44"/>
      <c r="J35" s="110"/>
      <c r="K35" s="44"/>
      <c r="L35" s="587"/>
      <c r="M35" s="588"/>
      <c r="N35" s="2"/>
      <c r="O35" s="113"/>
      <c r="P35" s="6"/>
    </row>
    <row r="36" spans="1:16" ht="15.6" x14ac:dyDescent="0.3">
      <c r="A36" s="1"/>
      <c r="B36" s="111" t="s">
        <v>42</v>
      </c>
      <c r="C36" s="49"/>
      <c r="D36" s="81">
        <v>0</v>
      </c>
      <c r="E36" s="49"/>
      <c r="F36" s="81">
        <v>0</v>
      </c>
      <c r="G36" s="49"/>
      <c r="H36" s="81" t="s">
        <v>135</v>
      </c>
      <c r="I36" s="50"/>
      <c r="J36" s="81" t="s">
        <v>135</v>
      </c>
      <c r="K36" s="50"/>
      <c r="L36" s="83" t="s">
        <v>135</v>
      </c>
      <c r="M36" s="84" t="s">
        <v>135</v>
      </c>
      <c r="N36" s="53"/>
      <c r="O36" s="88" t="s">
        <v>83</v>
      </c>
      <c r="P36" s="6"/>
    </row>
    <row r="37" spans="1:16" ht="15.75" x14ac:dyDescent="0.25">
      <c r="A37" s="1"/>
      <c r="B37" s="73" t="s">
        <v>118</v>
      </c>
      <c r="C37" s="49"/>
      <c r="D37" s="81">
        <v>0</v>
      </c>
      <c r="E37" s="49"/>
      <c r="F37" s="81">
        <v>0</v>
      </c>
      <c r="G37" s="49"/>
      <c r="H37" s="81" t="s">
        <v>135</v>
      </c>
      <c r="I37" s="50"/>
      <c r="J37" s="81" t="s">
        <v>135</v>
      </c>
      <c r="K37" s="50"/>
      <c r="L37" s="83" t="s">
        <v>135</v>
      </c>
      <c r="M37" s="84" t="s">
        <v>135</v>
      </c>
      <c r="N37" s="53"/>
      <c r="O37" s="88" t="s">
        <v>83</v>
      </c>
      <c r="P37" s="6"/>
    </row>
    <row r="38" spans="1:16" ht="16.5" thickBot="1" x14ac:dyDescent="0.3">
      <c r="A38" s="1"/>
      <c r="B38" s="75" t="s">
        <v>112</v>
      </c>
      <c r="C38" s="49"/>
      <c r="D38" s="82">
        <v>0</v>
      </c>
      <c r="E38" s="49"/>
      <c r="F38" s="82">
        <v>0</v>
      </c>
      <c r="G38" s="49"/>
      <c r="H38" s="82" t="s">
        <v>135</v>
      </c>
      <c r="I38" s="50"/>
      <c r="J38" s="82" t="s">
        <v>135</v>
      </c>
      <c r="K38" s="50"/>
      <c r="L38" s="85" t="s">
        <v>135</v>
      </c>
      <c r="M38" s="86" t="s">
        <v>135</v>
      </c>
      <c r="N38" s="53"/>
      <c r="O38" s="89" t="s">
        <v>106</v>
      </c>
      <c r="P38" s="6"/>
    </row>
    <row r="39" spans="1:16" ht="16.5" thickBot="1" x14ac:dyDescent="0.3">
      <c r="A39" s="1"/>
      <c r="B39" s="30"/>
      <c r="C39" s="30"/>
      <c r="D39" s="32"/>
      <c r="E39" s="30"/>
      <c r="F39" s="32"/>
      <c r="G39" s="30"/>
      <c r="H39" s="32"/>
      <c r="I39" s="32"/>
      <c r="J39" s="32"/>
      <c r="K39" s="32"/>
      <c r="L39" s="32"/>
      <c r="M39" s="32"/>
      <c r="N39" s="30"/>
      <c r="O39" s="2"/>
      <c r="P39" s="7"/>
    </row>
    <row r="40" spans="1:16" ht="15.75" x14ac:dyDescent="0.25">
      <c r="A40" s="1"/>
      <c r="B40" s="152" t="s">
        <v>62</v>
      </c>
      <c r="C40" s="15"/>
      <c r="D40" s="151"/>
      <c r="E40" s="15"/>
      <c r="F40" s="151"/>
      <c r="G40" s="15"/>
      <c r="H40" s="151"/>
      <c r="I40" s="44"/>
      <c r="J40" s="151"/>
      <c r="K40" s="44"/>
      <c r="L40" s="589"/>
      <c r="M40" s="590"/>
      <c r="N40" s="2"/>
      <c r="O40" s="153"/>
      <c r="P40" s="6"/>
    </row>
    <row r="41" spans="1:16" ht="16.5" thickBot="1" x14ac:dyDescent="0.3">
      <c r="A41" s="1"/>
      <c r="B41" s="75" t="s">
        <v>63</v>
      </c>
      <c r="C41" s="49"/>
      <c r="D41" s="82">
        <v>0</v>
      </c>
      <c r="E41" s="49"/>
      <c r="F41" s="82">
        <v>0</v>
      </c>
      <c r="G41" s="49"/>
      <c r="H41" s="82" t="s">
        <v>135</v>
      </c>
      <c r="I41" s="50"/>
      <c r="J41" s="82">
        <v>630</v>
      </c>
      <c r="K41" s="50"/>
      <c r="L41" s="85" t="s">
        <v>135</v>
      </c>
      <c r="M41" s="86" t="s">
        <v>135</v>
      </c>
      <c r="N41" s="53"/>
      <c r="O41" s="364" t="s">
        <v>86</v>
      </c>
      <c r="P41" s="6"/>
    </row>
    <row r="42" spans="1:16" ht="15.75" hidden="1" x14ac:dyDescent="0.25">
      <c r="A42" s="1"/>
      <c r="B42" s="77"/>
      <c r="C42" s="49"/>
      <c r="D42" s="431">
        <v>0</v>
      </c>
      <c r="E42" s="49"/>
      <c r="F42" s="431">
        <v>0</v>
      </c>
      <c r="G42" s="49"/>
      <c r="H42" s="431">
        <v>0</v>
      </c>
      <c r="I42" s="50"/>
      <c r="J42" s="431">
        <v>0</v>
      </c>
      <c r="K42" s="50"/>
      <c r="L42" s="455">
        <f t="shared" ref="L42:L44" si="6">H42*J42</f>
        <v>0</v>
      </c>
      <c r="M42" s="456">
        <f t="shared" ref="M42:M44" si="7">L42*0.0929</f>
        <v>0</v>
      </c>
      <c r="N42" s="53"/>
      <c r="O42" s="363"/>
      <c r="P42" s="6"/>
    </row>
    <row r="43" spans="1:16" ht="15.75" hidden="1" x14ac:dyDescent="0.25">
      <c r="A43" s="1"/>
      <c r="B43" s="73"/>
      <c r="C43" s="49"/>
      <c r="D43" s="81">
        <v>0</v>
      </c>
      <c r="E43" s="49"/>
      <c r="F43" s="81">
        <v>0</v>
      </c>
      <c r="G43" s="49"/>
      <c r="H43" s="81">
        <v>0</v>
      </c>
      <c r="I43" s="50"/>
      <c r="J43" s="81">
        <v>0</v>
      </c>
      <c r="K43" s="50"/>
      <c r="L43" s="83">
        <f t="shared" si="6"/>
        <v>0</v>
      </c>
      <c r="M43" s="84">
        <f t="shared" si="7"/>
        <v>0</v>
      </c>
      <c r="N43" s="53"/>
      <c r="O43" s="88"/>
      <c r="P43" s="6"/>
    </row>
    <row r="44" spans="1:16" ht="16.5" hidden="1" thickBot="1" x14ac:dyDescent="0.3">
      <c r="A44" s="1"/>
      <c r="B44" s="75"/>
      <c r="C44" s="49"/>
      <c r="D44" s="82">
        <v>0</v>
      </c>
      <c r="E44" s="49"/>
      <c r="F44" s="82">
        <v>0</v>
      </c>
      <c r="G44" s="49"/>
      <c r="H44" s="82">
        <v>0</v>
      </c>
      <c r="I44" s="50"/>
      <c r="J44" s="82">
        <v>0</v>
      </c>
      <c r="K44" s="50"/>
      <c r="L44" s="85">
        <f t="shared" si="6"/>
        <v>0</v>
      </c>
      <c r="M44" s="86">
        <f t="shared" si="7"/>
        <v>0</v>
      </c>
      <c r="N44" s="53"/>
      <c r="O44" s="89"/>
      <c r="P44" s="6"/>
    </row>
    <row r="45" spans="1:16" ht="16.5" thickBot="1" x14ac:dyDescent="0.3">
      <c r="A45" s="1"/>
      <c r="B45" s="30"/>
      <c r="C45" s="30"/>
      <c r="D45" s="32"/>
      <c r="E45" s="30"/>
      <c r="F45" s="32"/>
      <c r="G45" s="30"/>
      <c r="H45" s="32"/>
      <c r="I45" s="32"/>
      <c r="J45" s="32"/>
      <c r="K45" s="32"/>
      <c r="L45" s="32"/>
      <c r="M45" s="32"/>
      <c r="N45" s="30"/>
      <c r="O45" s="2"/>
      <c r="P45" s="7"/>
    </row>
    <row r="46" spans="1:16" ht="16.5" thickBot="1" x14ac:dyDescent="0.3">
      <c r="A46" s="1"/>
      <c r="B46" s="62" t="s">
        <v>48</v>
      </c>
      <c r="C46" s="15"/>
      <c r="D46" s="72"/>
      <c r="E46" s="15"/>
      <c r="F46" s="72"/>
      <c r="G46" s="15"/>
      <c r="H46" s="72"/>
      <c r="I46" s="44"/>
      <c r="J46" s="72"/>
      <c r="K46" s="44"/>
      <c r="L46" s="66" t="s">
        <v>135</v>
      </c>
      <c r="M46" s="67" t="s">
        <v>135</v>
      </c>
      <c r="N46" s="2"/>
      <c r="O46" s="118"/>
      <c r="P46" s="6"/>
    </row>
    <row r="47" spans="1:16" ht="16.5" thickBot="1" x14ac:dyDescent="0.3">
      <c r="A47" s="1"/>
      <c r="B47" s="63" t="s">
        <v>49</v>
      </c>
      <c r="C47" s="15"/>
      <c r="D47" s="119">
        <v>0.15</v>
      </c>
      <c r="E47" s="15"/>
      <c r="F47" s="72"/>
      <c r="G47" s="15"/>
      <c r="H47" s="72"/>
      <c r="I47" s="44"/>
      <c r="J47" s="72"/>
      <c r="K47" s="44"/>
      <c r="L47" s="68" t="s">
        <v>135</v>
      </c>
      <c r="M47" s="69" t="s">
        <v>135</v>
      </c>
      <c r="N47" s="2"/>
      <c r="O47" s="88"/>
      <c r="P47" s="6"/>
    </row>
    <row r="48" spans="1:16" ht="16.5" thickBot="1" x14ac:dyDescent="0.3">
      <c r="A48" s="1"/>
      <c r="B48" s="64" t="s">
        <v>50</v>
      </c>
      <c r="C48" s="15"/>
      <c r="D48" s="72"/>
      <c r="E48" s="15"/>
      <c r="F48" s="72"/>
      <c r="G48" s="15"/>
      <c r="H48" s="72"/>
      <c r="I48" s="44"/>
      <c r="J48" s="72"/>
      <c r="K48" s="44"/>
      <c r="L48" s="70" t="s">
        <v>135</v>
      </c>
      <c r="M48" s="71" t="s">
        <v>135</v>
      </c>
      <c r="N48" s="2"/>
      <c r="O48" s="89"/>
      <c r="P48" s="6"/>
    </row>
    <row r="49" spans="1:20" ht="16.5" thickBot="1" x14ac:dyDescent="0.3">
      <c r="A49" s="1"/>
      <c r="B49" s="30"/>
      <c r="C49" s="30"/>
      <c r="D49" s="32"/>
      <c r="E49" s="30"/>
      <c r="F49" s="32"/>
      <c r="G49" s="30"/>
      <c r="H49" s="32"/>
      <c r="I49" s="32"/>
      <c r="J49" s="32"/>
      <c r="K49" s="32"/>
      <c r="L49" s="32"/>
      <c r="M49" s="32"/>
      <c r="N49" s="30"/>
      <c r="O49" s="2"/>
      <c r="P49" s="7"/>
    </row>
    <row r="50" spans="1:20" s="13" customFormat="1" ht="47.45" customHeight="1" thickBot="1" x14ac:dyDescent="0.3">
      <c r="B50" s="126" t="s">
        <v>5</v>
      </c>
      <c r="C50" s="95"/>
      <c r="D50" s="126" t="s">
        <v>16</v>
      </c>
      <c r="E50" s="95"/>
      <c r="F50" s="126"/>
      <c r="G50" s="95"/>
      <c r="H50" s="126"/>
      <c r="I50" s="28"/>
      <c r="J50" s="126"/>
      <c r="K50" s="28"/>
      <c r="L50" s="546" t="s">
        <v>55</v>
      </c>
      <c r="M50" s="548"/>
      <c r="N50" s="95"/>
      <c r="O50" s="126" t="s">
        <v>6</v>
      </c>
      <c r="P50" s="9"/>
      <c r="Q50" s="616"/>
      <c r="R50" s="616"/>
      <c r="S50" s="10"/>
    </row>
    <row r="51" spans="1:20" s="1" customFormat="1" ht="15.75" x14ac:dyDescent="0.25">
      <c r="B51" s="62" t="s">
        <v>53</v>
      </c>
      <c r="C51" s="15"/>
      <c r="D51" s="133"/>
      <c r="E51" s="15"/>
      <c r="F51" s="133"/>
      <c r="G51" s="15"/>
      <c r="H51" s="133"/>
      <c r="I51" s="44"/>
      <c r="J51" s="133"/>
      <c r="K51" s="44"/>
      <c r="L51" s="665"/>
      <c r="M51" s="666"/>
      <c r="N51" s="2"/>
      <c r="O51" s="118"/>
      <c r="P51" s="6"/>
      <c r="Q51" s="185"/>
      <c r="R51" s="132"/>
      <c r="S51" s="5"/>
    </row>
    <row r="52" spans="1:20" s="1" customFormat="1" ht="15.75" x14ac:dyDescent="0.25">
      <c r="B52" s="73" t="s">
        <v>54</v>
      </c>
      <c r="C52" s="49"/>
      <c r="D52" s="81" t="s">
        <v>135</v>
      </c>
      <c r="E52" s="49"/>
      <c r="F52" s="81"/>
      <c r="G52" s="49"/>
      <c r="H52" s="81"/>
      <c r="I52" s="50"/>
      <c r="J52" s="81"/>
      <c r="K52" s="50"/>
      <c r="L52" s="574" t="str">
        <f>D52</f>
        <v>TBD</v>
      </c>
      <c r="M52" s="575"/>
      <c r="N52" s="53"/>
      <c r="O52" s="88">
        <v>9</v>
      </c>
      <c r="P52" s="6"/>
      <c r="Q52" s="185"/>
      <c r="R52" s="132"/>
      <c r="S52" s="5"/>
    </row>
    <row r="53" spans="1:20" s="1" customFormat="1" ht="15.75" x14ac:dyDescent="0.25">
      <c r="B53" s="73" t="s">
        <v>87</v>
      </c>
      <c r="C53" s="49"/>
      <c r="D53" s="81" t="s">
        <v>135</v>
      </c>
      <c r="E53" s="49"/>
      <c r="F53" s="81"/>
      <c r="G53" s="49"/>
      <c r="H53" s="81"/>
      <c r="I53" s="50"/>
      <c r="J53" s="81"/>
      <c r="K53" s="50"/>
      <c r="L53" s="574" t="str">
        <f>D53</f>
        <v>TBD</v>
      </c>
      <c r="M53" s="575"/>
      <c r="N53" s="53"/>
      <c r="O53" s="88">
        <v>9</v>
      </c>
      <c r="P53" s="6"/>
      <c r="Q53" s="185"/>
      <c r="R53" s="132"/>
      <c r="S53" s="5"/>
    </row>
    <row r="54" spans="1:20" s="1" customFormat="1" ht="8.4499999999999993" customHeight="1" thickBot="1" x14ac:dyDescent="0.3">
      <c r="B54" s="30"/>
      <c r="C54" s="30"/>
      <c r="D54" s="32"/>
      <c r="E54" s="30"/>
      <c r="F54" s="32"/>
      <c r="G54" s="30"/>
      <c r="H54" s="32"/>
      <c r="I54" s="32"/>
      <c r="J54" s="32"/>
      <c r="K54" s="32"/>
      <c r="L54" s="32"/>
      <c r="M54" s="32"/>
      <c r="N54" s="30"/>
      <c r="O54" s="16"/>
      <c r="P54" s="7"/>
      <c r="Q54" s="186"/>
      <c r="R54" s="7"/>
      <c r="S54" s="7"/>
    </row>
    <row r="55" spans="1:20" s="1" customFormat="1" ht="16.5" thickBot="1" x14ac:dyDescent="0.3">
      <c r="B55" s="131" t="s">
        <v>56</v>
      </c>
      <c r="C55" s="49"/>
      <c r="D55" s="99"/>
      <c r="E55" s="49"/>
      <c r="F55" s="99"/>
      <c r="G55" s="49"/>
      <c r="H55" s="99"/>
      <c r="I55" s="50"/>
      <c r="J55" s="99"/>
      <c r="K55" s="50"/>
      <c r="L55" s="599" t="s">
        <v>135</v>
      </c>
      <c r="M55" s="600"/>
      <c r="N55" s="53"/>
      <c r="O55" s="183"/>
      <c r="P55" s="6"/>
      <c r="Q55" s="185"/>
      <c r="R55" s="132"/>
      <c r="S55" s="5"/>
    </row>
    <row r="56" spans="1:20" s="1" customFormat="1" ht="18" customHeight="1" thickBot="1" x14ac:dyDescent="0.3">
      <c r="B56" s="30"/>
      <c r="C56" s="30"/>
      <c r="D56" s="32"/>
      <c r="E56" s="30"/>
      <c r="F56" s="32"/>
      <c r="G56" s="30"/>
      <c r="H56" s="32"/>
      <c r="I56" s="32"/>
      <c r="J56" s="32"/>
      <c r="K56" s="32"/>
      <c r="L56" s="32"/>
      <c r="M56" s="32"/>
      <c r="N56" s="30"/>
      <c r="O56" s="16"/>
      <c r="P56" s="7"/>
      <c r="Q56" s="186"/>
      <c r="R56" s="7"/>
      <c r="S56" s="7"/>
    </row>
    <row r="57" spans="1:20" s="13" customFormat="1" ht="25.9" customHeight="1" thickBot="1" x14ac:dyDescent="0.3">
      <c r="B57" s="546"/>
      <c r="C57" s="547"/>
      <c r="D57" s="547"/>
      <c r="E57" s="547"/>
      <c r="F57" s="547"/>
      <c r="G57" s="547"/>
      <c r="H57" s="547"/>
      <c r="I57" s="547"/>
      <c r="J57" s="547"/>
      <c r="K57" s="547"/>
      <c r="L57" s="547"/>
      <c r="M57" s="547"/>
      <c r="N57" s="547"/>
      <c r="O57" s="548"/>
      <c r="P57" s="9"/>
      <c r="Q57" s="616"/>
      <c r="R57" s="616"/>
      <c r="S57" s="10"/>
    </row>
    <row r="58" spans="1:20" s="1" customFormat="1" ht="228" customHeight="1" thickBot="1" x14ac:dyDescent="0.3">
      <c r="B58" s="609" t="s">
        <v>212</v>
      </c>
      <c r="C58" s="646"/>
      <c r="D58" s="646"/>
      <c r="E58" s="646"/>
      <c r="F58" s="646"/>
      <c r="G58" s="646"/>
      <c r="H58" s="646"/>
      <c r="I58" s="646"/>
      <c r="J58" s="646"/>
      <c r="K58" s="646"/>
      <c r="L58" s="646"/>
      <c r="M58" s="646"/>
      <c r="N58" s="646"/>
      <c r="O58" s="647"/>
      <c r="P58" s="6"/>
      <c r="Q58" s="185"/>
      <c r="R58" s="132"/>
      <c r="S58" s="5"/>
    </row>
    <row r="59" spans="1:20" s="1" customFormat="1" ht="15.6" customHeight="1" x14ac:dyDescent="0.25">
      <c r="B59"/>
      <c r="C59"/>
      <c r="D59"/>
      <c r="E59"/>
      <c r="F59"/>
      <c r="G59"/>
      <c r="H59"/>
      <c r="I59"/>
      <c r="J59"/>
      <c r="K59"/>
      <c r="L59"/>
      <c r="M59"/>
      <c r="N59"/>
      <c r="O59"/>
      <c r="P59" s="6"/>
      <c r="Q59" s="185"/>
      <c r="R59" s="132"/>
      <c r="S59" s="5"/>
    </row>
    <row r="60" spans="1:20" s="1" customFormat="1" ht="14.25" customHeight="1" outlineLevel="1" x14ac:dyDescent="0.25">
      <c r="B60"/>
      <c r="C60"/>
      <c r="D60"/>
      <c r="E60"/>
      <c r="F60"/>
      <c r="G60"/>
      <c r="H60"/>
      <c r="I60"/>
      <c r="J60"/>
      <c r="K60"/>
      <c r="L60"/>
      <c r="M60"/>
      <c r="N60"/>
      <c r="O60"/>
      <c r="P60" s="6"/>
      <c r="Q60" s="8"/>
      <c r="R60" s="8"/>
      <c r="S60" s="8"/>
      <c r="T60" s="3"/>
    </row>
    <row r="66" ht="11.45" customHeight="1" x14ac:dyDescent="0.25"/>
    <row r="67" ht="12.6" hidden="1" customHeight="1" x14ac:dyDescent="0.3"/>
    <row r="68" ht="3.6" hidden="1" customHeight="1" x14ac:dyDescent="0.3"/>
    <row r="69" ht="14.45" customHeight="1" x14ac:dyDescent="0.25"/>
    <row r="70" ht="6" hidden="1" customHeight="1" thickBot="1" x14ac:dyDescent="0.3"/>
  </sheetData>
  <mergeCells count="19">
    <mergeCell ref="L18:M18"/>
    <mergeCell ref="L24:M24"/>
    <mergeCell ref="L29:M29"/>
    <mergeCell ref="L35:M35"/>
    <mergeCell ref="L40:M40"/>
    <mergeCell ref="B1:O1"/>
    <mergeCell ref="L2:M2"/>
    <mergeCell ref="L5:M5"/>
    <mergeCell ref="L7:M7"/>
    <mergeCell ref="L13:M13"/>
    <mergeCell ref="B58:O58"/>
    <mergeCell ref="Q50:R50"/>
    <mergeCell ref="L55:M55"/>
    <mergeCell ref="B57:O57"/>
    <mergeCell ref="Q57:R57"/>
    <mergeCell ref="L52:M52"/>
    <mergeCell ref="L53:M53"/>
    <mergeCell ref="L51:M51"/>
    <mergeCell ref="L50:M50"/>
  </mergeCells>
  <pageMargins left="0.5" right="0.25" top="0.5" bottom="0.5" header="0.3" footer="0.3"/>
  <pageSetup scale="51"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topLeftCell="A78" zoomScaleNormal="100" workbookViewId="0">
      <selection activeCell="J33" sqref="J33"/>
    </sheetView>
  </sheetViews>
  <sheetFormatPr defaultRowHeight="15" outlineLevelRow="1" x14ac:dyDescent="0.25"/>
  <cols>
    <col min="1" max="1" width="5.85546875" customWidth="1"/>
    <col min="2" max="2" width="46.2851562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28515625" customWidth="1"/>
    <col min="12" max="12" width="9.85546875" bestFit="1" customWidth="1"/>
    <col min="13" max="13" width="9.7109375" customWidth="1"/>
    <col min="14" max="14" width="1.7109375" customWidth="1"/>
    <col min="15" max="15" width="28.42578125" customWidth="1"/>
  </cols>
  <sheetData>
    <row r="1" spans="1:16" ht="16.5" thickBot="1" x14ac:dyDescent="0.3">
      <c r="A1" s="1"/>
      <c r="B1" s="549"/>
      <c r="C1" s="549"/>
      <c r="D1" s="549"/>
      <c r="E1" s="549"/>
      <c r="F1" s="549"/>
      <c r="G1" s="549"/>
      <c r="H1" s="549"/>
      <c r="I1" s="549"/>
      <c r="J1" s="549"/>
      <c r="K1" s="549"/>
      <c r="L1" s="549"/>
      <c r="M1" s="549"/>
      <c r="N1" s="549"/>
      <c r="O1" s="549"/>
      <c r="P1" s="7"/>
    </row>
    <row r="2" spans="1:16" ht="44.45" customHeight="1" x14ac:dyDescent="0.25">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1.45" customHeight="1" thickBot="1" x14ac:dyDescent="0.3">
      <c r="A4" s="1"/>
      <c r="B4" s="30"/>
      <c r="C4" s="30"/>
      <c r="D4" s="32"/>
      <c r="E4" s="30"/>
      <c r="F4" s="32"/>
      <c r="G4" s="30"/>
      <c r="H4" s="32"/>
      <c r="I4" s="32"/>
      <c r="J4" s="32"/>
      <c r="K4" s="32"/>
      <c r="L4" s="32"/>
      <c r="M4" s="32"/>
      <c r="N4" s="30"/>
      <c r="O4" s="2"/>
      <c r="P4" s="7"/>
    </row>
    <row r="5" spans="1:16" ht="56.45" customHeight="1" thickBot="1" x14ac:dyDescent="0.35">
      <c r="A5" s="1"/>
      <c r="B5" s="164" t="s">
        <v>182</v>
      </c>
      <c r="C5" s="15"/>
      <c r="D5" s="163"/>
      <c r="E5" s="15"/>
      <c r="F5" s="163"/>
      <c r="G5" s="15"/>
      <c r="H5" s="163"/>
      <c r="I5" s="44"/>
      <c r="J5" s="163"/>
      <c r="K5" s="44"/>
      <c r="L5" s="672"/>
      <c r="M5" s="673"/>
      <c r="N5" s="2"/>
      <c r="O5" s="165"/>
      <c r="P5" s="6"/>
    </row>
    <row r="6" spans="1:16" ht="16.149999999999999" thickBot="1" x14ac:dyDescent="0.35">
      <c r="A6" s="1"/>
      <c r="B6" s="30"/>
      <c r="C6" s="30"/>
      <c r="D6" s="32"/>
      <c r="E6" s="30"/>
      <c r="F6" s="32"/>
      <c r="G6" s="30"/>
      <c r="H6" s="32"/>
      <c r="I6" s="32"/>
      <c r="J6" s="32"/>
      <c r="K6" s="32"/>
      <c r="L6" s="32"/>
      <c r="M6" s="32"/>
      <c r="N6" s="30"/>
      <c r="O6" s="2"/>
      <c r="P6" s="7"/>
    </row>
    <row r="7" spans="1:16" ht="19.149999999999999" customHeight="1" x14ac:dyDescent="0.3">
      <c r="A7" s="1"/>
      <c r="B7" s="90" t="s">
        <v>198</v>
      </c>
      <c r="C7" s="15"/>
      <c r="D7" s="91"/>
      <c r="E7" s="15"/>
      <c r="F7" s="91"/>
      <c r="G7" s="15"/>
      <c r="H7" s="91"/>
      <c r="I7" s="44"/>
      <c r="J7" s="91"/>
      <c r="K7" s="44"/>
      <c r="L7" s="583"/>
      <c r="M7" s="584"/>
      <c r="N7" s="2"/>
      <c r="O7" s="92"/>
      <c r="P7" s="6"/>
    </row>
    <row r="8" spans="1:16" ht="15.6" x14ac:dyDescent="0.3">
      <c r="A8" s="1"/>
      <c r="B8" s="73" t="s">
        <v>174</v>
      </c>
      <c r="C8" s="48"/>
      <c r="D8" s="81">
        <v>1</v>
      </c>
      <c r="E8" s="49"/>
      <c r="F8" s="81">
        <v>0</v>
      </c>
      <c r="G8" s="49"/>
      <c r="H8" s="81">
        <v>0</v>
      </c>
      <c r="I8" s="50"/>
      <c r="J8" s="81">
        <v>100</v>
      </c>
      <c r="K8" s="50"/>
      <c r="L8" s="83">
        <f t="shared" ref="L8:L11" si="0">H8*J8</f>
        <v>0</v>
      </c>
      <c r="M8" s="84">
        <f t="shared" ref="M8:M11" si="1">L8*0.0929</f>
        <v>0</v>
      </c>
      <c r="N8" s="51"/>
      <c r="O8" s="88" t="s">
        <v>71</v>
      </c>
      <c r="P8" s="6"/>
    </row>
    <row r="9" spans="1:16" ht="15.6" x14ac:dyDescent="0.3">
      <c r="A9" s="1"/>
      <c r="B9" s="73" t="s">
        <v>22</v>
      </c>
      <c r="C9" s="48"/>
      <c r="D9" s="81">
        <v>1</v>
      </c>
      <c r="E9" s="49"/>
      <c r="F9" s="81">
        <v>0</v>
      </c>
      <c r="G9" s="49"/>
      <c r="H9" s="81" t="s">
        <v>135</v>
      </c>
      <c r="I9" s="50"/>
      <c r="J9" s="81">
        <v>120</v>
      </c>
      <c r="K9" s="50"/>
      <c r="L9" s="83" t="s">
        <v>135</v>
      </c>
      <c r="M9" s="84" t="s">
        <v>135</v>
      </c>
      <c r="N9" s="51"/>
      <c r="O9" s="88" t="s">
        <v>71</v>
      </c>
      <c r="P9" s="6"/>
    </row>
    <row r="10" spans="1:16" ht="18" customHeight="1" x14ac:dyDescent="0.3">
      <c r="A10" s="1"/>
      <c r="B10" s="73" t="s">
        <v>158</v>
      </c>
      <c r="C10" s="48"/>
      <c r="D10" s="365">
        <v>1</v>
      </c>
      <c r="E10" s="49"/>
      <c r="F10" s="365">
        <v>0</v>
      </c>
      <c r="G10" s="49"/>
      <c r="H10" s="365" t="s">
        <v>135</v>
      </c>
      <c r="I10" s="50"/>
      <c r="J10" s="365">
        <v>150</v>
      </c>
      <c r="K10" s="50"/>
      <c r="L10" s="366" t="s">
        <v>135</v>
      </c>
      <c r="M10" s="367" t="s">
        <v>135</v>
      </c>
      <c r="N10" s="51"/>
      <c r="O10" s="88" t="s">
        <v>71</v>
      </c>
      <c r="P10" s="6"/>
    </row>
    <row r="11" spans="1:16" ht="16.5" thickBot="1" x14ac:dyDescent="0.3">
      <c r="A11" s="1"/>
      <c r="B11" s="75" t="s">
        <v>159</v>
      </c>
      <c r="C11" s="48"/>
      <c r="D11" s="82">
        <v>1</v>
      </c>
      <c r="E11" s="49"/>
      <c r="F11" s="82">
        <v>0</v>
      </c>
      <c r="G11" s="49"/>
      <c r="H11" s="82">
        <v>0</v>
      </c>
      <c r="I11" s="50"/>
      <c r="J11" s="82">
        <v>216</v>
      </c>
      <c r="K11" s="50"/>
      <c r="L11" s="85">
        <f t="shared" si="0"/>
        <v>0</v>
      </c>
      <c r="M11" s="86">
        <f t="shared" si="1"/>
        <v>0</v>
      </c>
      <c r="N11" s="51"/>
      <c r="O11" s="89" t="s">
        <v>71</v>
      </c>
      <c r="P11" s="6"/>
    </row>
    <row r="12" spans="1:16" ht="16.149999999999999" thickBot="1" x14ac:dyDescent="0.35">
      <c r="A12" s="1"/>
      <c r="B12" s="30"/>
      <c r="C12" s="30"/>
      <c r="D12" s="32"/>
      <c r="E12" s="30"/>
      <c r="F12" s="32"/>
      <c r="G12" s="30"/>
      <c r="H12" s="32"/>
      <c r="I12" s="32"/>
      <c r="J12" s="32"/>
      <c r="K12" s="32"/>
      <c r="L12" s="32"/>
      <c r="M12" s="32"/>
      <c r="N12" s="30"/>
      <c r="O12" s="2"/>
      <c r="P12" s="7"/>
    </row>
    <row r="13" spans="1:16" ht="20.45" customHeight="1"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t="s">
        <v>135</v>
      </c>
      <c r="I14" s="50"/>
      <c r="J14" s="81">
        <v>64</v>
      </c>
      <c r="K14" s="50"/>
      <c r="L14" s="83" t="s">
        <v>135</v>
      </c>
      <c r="M14" s="84" t="s">
        <v>135</v>
      </c>
      <c r="N14" s="53"/>
      <c r="O14" s="88" t="s">
        <v>81</v>
      </c>
      <c r="P14" s="6"/>
    </row>
    <row r="15" spans="1:16" ht="15.6" x14ac:dyDescent="0.3">
      <c r="A15" s="1"/>
      <c r="B15" s="73" t="s">
        <v>65</v>
      </c>
      <c r="C15" s="49"/>
      <c r="D15" s="81">
        <v>1</v>
      </c>
      <c r="E15" s="49"/>
      <c r="F15" s="81">
        <v>0</v>
      </c>
      <c r="G15" s="49"/>
      <c r="H15" s="81" t="s">
        <v>135</v>
      </c>
      <c r="I15" s="50"/>
      <c r="J15" s="81">
        <v>100</v>
      </c>
      <c r="K15" s="50"/>
      <c r="L15" s="83" t="s">
        <v>135</v>
      </c>
      <c r="M15" s="84" t="s">
        <v>135</v>
      </c>
      <c r="N15" s="53"/>
      <c r="O15" s="88" t="s">
        <v>81</v>
      </c>
      <c r="P15" s="6"/>
    </row>
    <row r="16" spans="1:16" ht="16.149999999999999" thickBot="1" x14ac:dyDescent="0.35">
      <c r="A16" s="1"/>
      <c r="B16" s="75" t="s">
        <v>160</v>
      </c>
      <c r="C16" s="49"/>
      <c r="D16" s="82">
        <v>1</v>
      </c>
      <c r="E16" s="49"/>
      <c r="F16" s="82">
        <v>0</v>
      </c>
      <c r="G16" s="49"/>
      <c r="H16" s="82">
        <v>0</v>
      </c>
      <c r="I16" s="50"/>
      <c r="J16" s="82">
        <v>120</v>
      </c>
      <c r="K16" s="50"/>
      <c r="L16" s="85">
        <f>H16*J16</f>
        <v>0</v>
      </c>
      <c r="M16" s="86">
        <f>L16*0.0929</f>
        <v>0</v>
      </c>
      <c r="N16" s="53"/>
      <c r="O16" s="89" t="s">
        <v>81</v>
      </c>
      <c r="P16" s="6"/>
    </row>
    <row r="17" spans="1:16" ht="16.149999999999999" thickBot="1" x14ac:dyDescent="0.35">
      <c r="A17" s="1"/>
      <c r="B17" s="30"/>
      <c r="C17" s="30"/>
      <c r="D17" s="32"/>
      <c r="E17" s="30"/>
      <c r="F17" s="32"/>
      <c r="G17" s="30"/>
      <c r="H17" s="32"/>
      <c r="I17" s="32"/>
      <c r="J17" s="32"/>
      <c r="K17" s="32"/>
      <c r="L17" s="32"/>
      <c r="M17" s="32"/>
      <c r="N17" s="30"/>
      <c r="O17" s="2"/>
      <c r="P17" s="7"/>
    </row>
    <row r="18" spans="1:16" ht="23.45" customHeight="1" thickBot="1" x14ac:dyDescent="0.35">
      <c r="A18" s="1"/>
      <c r="B18" s="78" t="s">
        <v>29</v>
      </c>
      <c r="C18" s="15"/>
      <c r="D18" s="80"/>
      <c r="E18" s="15"/>
      <c r="F18" s="80"/>
      <c r="G18" s="15"/>
      <c r="H18" s="80"/>
      <c r="I18" s="44"/>
      <c r="J18" s="80"/>
      <c r="K18" s="44"/>
      <c r="L18" s="576"/>
      <c r="M18" s="577"/>
      <c r="N18" s="2"/>
      <c r="O18" s="87"/>
      <c r="P18" s="6"/>
    </row>
    <row r="19" spans="1:16" ht="15.75" x14ac:dyDescent="0.25">
      <c r="A19" s="1"/>
      <c r="B19" s="77" t="s">
        <v>102</v>
      </c>
      <c r="C19" s="49"/>
      <c r="D19" s="81">
        <v>6</v>
      </c>
      <c r="E19" s="49"/>
      <c r="F19" s="81">
        <v>0</v>
      </c>
      <c r="G19" s="49"/>
      <c r="H19" s="81">
        <v>1</v>
      </c>
      <c r="I19" s="50"/>
      <c r="J19" s="81">
        <v>168</v>
      </c>
      <c r="K19" s="50"/>
      <c r="L19" s="83">
        <f>H19*J19</f>
        <v>168</v>
      </c>
      <c r="M19" s="84">
        <f>L19*0.0929</f>
        <v>15.607199999999999</v>
      </c>
      <c r="N19" s="53"/>
      <c r="O19" s="88" t="s">
        <v>82</v>
      </c>
      <c r="P19" s="6"/>
    </row>
    <row r="20" spans="1:16" ht="15.6" x14ac:dyDescent="0.3">
      <c r="A20" s="1"/>
      <c r="B20" s="73" t="s">
        <v>98</v>
      </c>
      <c r="C20" s="49"/>
      <c r="D20" s="81">
        <v>15</v>
      </c>
      <c r="E20" s="49"/>
      <c r="F20" s="81">
        <v>0</v>
      </c>
      <c r="G20" s="49"/>
      <c r="H20" s="81">
        <v>0</v>
      </c>
      <c r="I20" s="50"/>
      <c r="J20" s="81">
        <v>304</v>
      </c>
      <c r="K20" s="50"/>
      <c r="L20" s="83">
        <f>H20*J20</f>
        <v>0</v>
      </c>
      <c r="M20" s="84">
        <f>L20*0.0929</f>
        <v>0</v>
      </c>
      <c r="N20" s="53"/>
      <c r="O20" s="88" t="s">
        <v>82</v>
      </c>
      <c r="P20" s="6"/>
    </row>
    <row r="21" spans="1:16" ht="15.6" x14ac:dyDescent="0.3">
      <c r="A21" s="1"/>
      <c r="B21" s="73" t="s">
        <v>99</v>
      </c>
      <c r="C21" s="49"/>
      <c r="D21" s="81">
        <v>30</v>
      </c>
      <c r="E21" s="49"/>
      <c r="F21" s="81">
        <v>0</v>
      </c>
      <c r="G21" s="49"/>
      <c r="H21" s="81">
        <v>0</v>
      </c>
      <c r="I21" s="50"/>
      <c r="J21" s="81">
        <v>450</v>
      </c>
      <c r="K21" s="50"/>
      <c r="L21" s="83">
        <f t="shared" ref="L21:L22" si="2">H21*J21</f>
        <v>0</v>
      </c>
      <c r="M21" s="84">
        <f t="shared" ref="M21:M22" si="3">L21*0.0929</f>
        <v>0</v>
      </c>
      <c r="N21" s="53"/>
      <c r="O21" s="88" t="s">
        <v>82</v>
      </c>
      <c r="P21" s="6"/>
    </row>
    <row r="22" spans="1:16" ht="16.5" thickBot="1" x14ac:dyDescent="0.3">
      <c r="A22" s="1"/>
      <c r="B22" s="76" t="s">
        <v>100</v>
      </c>
      <c r="C22" s="49"/>
      <c r="D22" s="82">
        <v>45</v>
      </c>
      <c r="E22" s="49"/>
      <c r="F22" s="82">
        <v>0</v>
      </c>
      <c r="G22" s="49"/>
      <c r="H22" s="82">
        <v>0</v>
      </c>
      <c r="I22" s="50"/>
      <c r="J22" s="82">
        <v>600</v>
      </c>
      <c r="K22" s="50"/>
      <c r="L22" s="85">
        <f t="shared" si="2"/>
        <v>0</v>
      </c>
      <c r="M22" s="86">
        <f t="shared" si="3"/>
        <v>0</v>
      </c>
      <c r="N22" s="53"/>
      <c r="O22" s="89" t="s">
        <v>82</v>
      </c>
      <c r="P22" s="6"/>
    </row>
    <row r="23" spans="1:16" ht="16.149999999999999" thickBot="1" x14ac:dyDescent="0.35">
      <c r="A23" s="1"/>
      <c r="B23" s="30"/>
      <c r="C23" s="30"/>
      <c r="D23" s="32"/>
      <c r="E23" s="30"/>
      <c r="F23" s="32"/>
      <c r="G23" s="30"/>
      <c r="H23" s="32"/>
      <c r="I23" s="32"/>
      <c r="J23" s="32"/>
      <c r="K23" s="32"/>
      <c r="L23" s="32"/>
      <c r="M23" s="32"/>
      <c r="N23" s="30"/>
      <c r="O23" s="2"/>
      <c r="P23" s="7"/>
    </row>
    <row r="24" spans="1:16" ht="22.15" customHeight="1" thickBot="1" x14ac:dyDescent="0.35">
      <c r="A24" s="1"/>
      <c r="B24" s="142" t="s">
        <v>188</v>
      </c>
      <c r="C24" s="15"/>
      <c r="D24" s="141"/>
      <c r="E24" s="15"/>
      <c r="F24" s="141"/>
      <c r="G24" s="15"/>
      <c r="H24" s="141"/>
      <c r="I24" s="44"/>
      <c r="J24" s="141"/>
      <c r="K24" s="44"/>
      <c r="L24" s="572"/>
      <c r="M24" s="573"/>
      <c r="N24" s="2"/>
      <c r="O24" s="143"/>
      <c r="P24" s="6"/>
    </row>
    <row r="25" spans="1:16" ht="15.6" x14ac:dyDescent="0.3">
      <c r="A25" s="1"/>
      <c r="B25" s="77" t="s">
        <v>34</v>
      </c>
      <c r="C25" s="49"/>
      <c r="D25" s="81">
        <v>0</v>
      </c>
      <c r="E25" s="49"/>
      <c r="F25" s="81">
        <v>0</v>
      </c>
      <c r="G25" s="49"/>
      <c r="H25" s="81">
        <v>1</v>
      </c>
      <c r="I25" s="50"/>
      <c r="J25" s="81">
        <v>60</v>
      </c>
      <c r="K25" s="50"/>
      <c r="L25" s="83">
        <f t="shared" ref="L25:L27" si="4">H25*J25</f>
        <v>60</v>
      </c>
      <c r="M25" s="84">
        <f t="shared" ref="M25:M27" si="5">L25*0.0929</f>
        <v>5.5739999999999998</v>
      </c>
      <c r="N25" s="53"/>
      <c r="O25" s="88" t="s">
        <v>84</v>
      </c>
      <c r="P25" s="6"/>
    </row>
    <row r="26" spans="1:16" ht="15.6" x14ac:dyDescent="0.3">
      <c r="A26" s="1"/>
      <c r="B26" s="73" t="s">
        <v>172</v>
      </c>
      <c r="C26" s="49"/>
      <c r="D26" s="81">
        <v>0</v>
      </c>
      <c r="E26" s="49"/>
      <c r="F26" s="81">
        <v>0</v>
      </c>
      <c r="G26" s="49"/>
      <c r="H26" s="81">
        <v>0</v>
      </c>
      <c r="I26" s="50"/>
      <c r="J26" s="81">
        <v>120</v>
      </c>
      <c r="K26" s="50"/>
      <c r="L26" s="83">
        <f t="shared" si="4"/>
        <v>0</v>
      </c>
      <c r="M26" s="84">
        <f t="shared" si="5"/>
        <v>0</v>
      </c>
      <c r="N26" s="53"/>
      <c r="O26" s="88" t="s">
        <v>84</v>
      </c>
      <c r="P26" s="6"/>
    </row>
    <row r="27" spans="1:16" ht="16.149999999999999" thickBot="1" x14ac:dyDescent="0.35">
      <c r="A27" s="1"/>
      <c r="B27" s="75" t="s">
        <v>173</v>
      </c>
      <c r="C27" s="49"/>
      <c r="D27" s="82">
        <v>0</v>
      </c>
      <c r="E27" s="49"/>
      <c r="F27" s="82">
        <v>0</v>
      </c>
      <c r="G27" s="49"/>
      <c r="H27" s="82">
        <v>0</v>
      </c>
      <c r="I27" s="50"/>
      <c r="J27" s="82">
        <v>200</v>
      </c>
      <c r="K27" s="50"/>
      <c r="L27" s="85">
        <f t="shared" si="4"/>
        <v>0</v>
      </c>
      <c r="M27" s="86">
        <f t="shared" si="5"/>
        <v>0</v>
      </c>
      <c r="N27" s="53"/>
      <c r="O27" s="89" t="s">
        <v>84</v>
      </c>
      <c r="P27" s="6"/>
    </row>
    <row r="28" spans="1:16" ht="16.149999999999999" thickBot="1" x14ac:dyDescent="0.35">
      <c r="A28" s="1"/>
      <c r="B28" s="30"/>
      <c r="C28" s="30"/>
      <c r="D28" s="32"/>
      <c r="E28" s="30"/>
      <c r="F28" s="32"/>
      <c r="G28" s="30"/>
      <c r="H28" s="32"/>
      <c r="I28" s="32"/>
      <c r="J28" s="32"/>
      <c r="K28" s="32"/>
      <c r="L28" s="32"/>
      <c r="M28" s="32"/>
      <c r="N28" s="30"/>
      <c r="O28" s="2"/>
      <c r="P28" s="7"/>
    </row>
    <row r="29" spans="1:16" ht="19.899999999999999" customHeight="1" thickBot="1" x14ac:dyDescent="0.35">
      <c r="A29" s="1"/>
      <c r="B29" s="144" t="s">
        <v>189</v>
      </c>
      <c r="C29" s="15"/>
      <c r="D29" s="139"/>
      <c r="E29" s="15"/>
      <c r="F29" s="139"/>
      <c r="G29" s="15"/>
      <c r="H29" s="139"/>
      <c r="I29" s="44"/>
      <c r="J29" s="139"/>
      <c r="K29" s="44"/>
      <c r="L29" s="585"/>
      <c r="M29" s="586"/>
      <c r="N29" s="2"/>
      <c r="O29" s="140"/>
      <c r="P29" s="6"/>
    </row>
    <row r="30" spans="1:16" ht="15.75" x14ac:dyDescent="0.25">
      <c r="A30" s="1"/>
      <c r="B30" s="77" t="s">
        <v>38</v>
      </c>
      <c r="C30" s="49"/>
      <c r="D30" s="81">
        <v>0</v>
      </c>
      <c r="E30" s="49"/>
      <c r="F30" s="81">
        <v>0</v>
      </c>
      <c r="G30" s="49"/>
      <c r="H30" s="81" t="s">
        <v>135</v>
      </c>
      <c r="I30" s="50"/>
      <c r="J30" s="81">
        <v>60</v>
      </c>
      <c r="K30" s="50"/>
      <c r="L30" s="83" t="s">
        <v>135</v>
      </c>
      <c r="M30" s="84" t="s">
        <v>135</v>
      </c>
      <c r="N30" s="53"/>
      <c r="O30" s="88" t="s">
        <v>85</v>
      </c>
      <c r="P30" s="6"/>
    </row>
    <row r="31" spans="1:16" ht="15.75" x14ac:dyDescent="0.25">
      <c r="A31" s="1"/>
      <c r="B31" s="73" t="s">
        <v>169</v>
      </c>
      <c r="C31" s="49"/>
      <c r="D31" s="81">
        <v>0</v>
      </c>
      <c r="E31" s="49"/>
      <c r="F31" s="81">
        <v>0</v>
      </c>
      <c r="G31" s="49"/>
      <c r="H31" s="81" t="s">
        <v>135</v>
      </c>
      <c r="I31" s="50"/>
      <c r="J31" s="81">
        <v>120</v>
      </c>
      <c r="K31" s="50"/>
      <c r="L31" s="83" t="s">
        <v>135</v>
      </c>
      <c r="M31" s="84" t="s">
        <v>135</v>
      </c>
      <c r="N31" s="53"/>
      <c r="O31" s="88" t="s">
        <v>85</v>
      </c>
      <c r="P31" s="6"/>
    </row>
    <row r="32" spans="1:16" ht="15.75" x14ac:dyDescent="0.25">
      <c r="A32" s="1"/>
      <c r="B32" s="73" t="s">
        <v>170</v>
      </c>
      <c r="C32" s="49"/>
      <c r="D32" s="81">
        <v>0</v>
      </c>
      <c r="E32" s="49"/>
      <c r="F32" s="81">
        <v>0</v>
      </c>
      <c r="G32" s="49"/>
      <c r="H32" s="81">
        <v>0</v>
      </c>
      <c r="I32" s="50"/>
      <c r="J32" s="81">
        <v>252</v>
      </c>
      <c r="K32" s="50"/>
      <c r="L32" s="83">
        <f t="shared" ref="L32:L33" si="6">H32*J32</f>
        <v>0</v>
      </c>
      <c r="M32" s="84">
        <f t="shared" ref="M32:M33" si="7">L32*0.0929</f>
        <v>0</v>
      </c>
      <c r="N32" s="53"/>
      <c r="O32" s="88" t="s">
        <v>85</v>
      </c>
      <c r="P32" s="6"/>
    </row>
    <row r="33" spans="1:16" ht="16.5" thickBot="1" x14ac:dyDescent="0.3">
      <c r="A33" s="1"/>
      <c r="B33" s="75" t="s">
        <v>171</v>
      </c>
      <c r="C33" s="49"/>
      <c r="D33" s="82">
        <v>0</v>
      </c>
      <c r="E33" s="49"/>
      <c r="F33" s="82">
        <v>0</v>
      </c>
      <c r="G33" s="49"/>
      <c r="H33" s="82">
        <v>0</v>
      </c>
      <c r="I33" s="50"/>
      <c r="J33" s="82">
        <v>399</v>
      </c>
      <c r="K33" s="50"/>
      <c r="L33" s="85">
        <f t="shared" si="6"/>
        <v>0</v>
      </c>
      <c r="M33" s="86">
        <f t="shared" si="7"/>
        <v>0</v>
      </c>
      <c r="N33" s="53"/>
      <c r="O33" s="89" t="s">
        <v>85</v>
      </c>
      <c r="P33" s="6"/>
    </row>
    <row r="34" spans="1:16" ht="16.5" thickBot="1" x14ac:dyDescent="0.3">
      <c r="A34" s="1"/>
      <c r="B34" s="30"/>
      <c r="C34" s="30"/>
      <c r="D34" s="32"/>
      <c r="E34" s="30"/>
      <c r="F34" s="32"/>
      <c r="G34" s="30"/>
      <c r="H34" s="32"/>
      <c r="I34" s="32"/>
      <c r="J34" s="32"/>
      <c r="K34" s="32"/>
      <c r="L34" s="32"/>
      <c r="M34" s="32"/>
      <c r="N34" s="30"/>
      <c r="O34" s="2"/>
      <c r="P34" s="7"/>
    </row>
    <row r="35" spans="1:16" ht="23.45" customHeight="1" thickBot="1" x14ac:dyDescent="0.3">
      <c r="A35" s="1"/>
      <c r="B35" s="79" t="s">
        <v>60</v>
      </c>
      <c r="C35" s="15"/>
      <c r="D35" s="110"/>
      <c r="E35" s="15"/>
      <c r="F35" s="110"/>
      <c r="G35" s="15"/>
      <c r="H35" s="110"/>
      <c r="I35" s="44"/>
      <c r="J35" s="110"/>
      <c r="K35" s="44"/>
      <c r="L35" s="587"/>
      <c r="M35" s="588"/>
      <c r="N35" s="2"/>
      <c r="O35" s="113"/>
      <c r="P35" s="6"/>
    </row>
    <row r="36" spans="1:16" ht="15.75" x14ac:dyDescent="0.25">
      <c r="A36" s="1"/>
      <c r="B36" s="111" t="s">
        <v>42</v>
      </c>
      <c r="C36" s="49"/>
      <c r="D36" s="81">
        <v>0</v>
      </c>
      <c r="E36" s="49"/>
      <c r="F36" s="81">
        <v>0</v>
      </c>
      <c r="G36" s="49"/>
      <c r="H36" s="81" t="s">
        <v>135</v>
      </c>
      <c r="I36" s="50"/>
      <c r="J36" s="81" t="s">
        <v>135</v>
      </c>
      <c r="K36" s="50"/>
      <c r="L36" s="83" t="s">
        <v>135</v>
      </c>
      <c r="M36" s="84" t="s">
        <v>135</v>
      </c>
      <c r="N36" s="53"/>
      <c r="O36" s="88" t="s">
        <v>83</v>
      </c>
      <c r="P36" s="6"/>
    </row>
    <row r="37" spans="1:16" ht="15.75" x14ac:dyDescent="0.25">
      <c r="A37" s="1"/>
      <c r="B37" s="73" t="s">
        <v>119</v>
      </c>
      <c r="C37" s="49"/>
      <c r="D37" s="81">
        <v>0</v>
      </c>
      <c r="E37" s="49"/>
      <c r="F37" s="81">
        <v>0</v>
      </c>
      <c r="G37" s="49"/>
      <c r="H37" s="81" t="s">
        <v>135</v>
      </c>
      <c r="I37" s="50"/>
      <c r="J37" s="81" t="s">
        <v>135</v>
      </c>
      <c r="K37" s="50"/>
      <c r="L37" s="83" t="s">
        <v>135</v>
      </c>
      <c r="M37" s="84" t="s">
        <v>135</v>
      </c>
      <c r="N37" s="53"/>
      <c r="O37" s="88" t="s">
        <v>83</v>
      </c>
      <c r="P37" s="6"/>
    </row>
    <row r="38" spans="1:16" ht="16.5" thickBot="1" x14ac:dyDescent="0.3">
      <c r="A38" s="1"/>
      <c r="B38" s="75" t="s">
        <v>107</v>
      </c>
      <c r="C38" s="49"/>
      <c r="D38" s="82">
        <v>0</v>
      </c>
      <c r="E38" s="49"/>
      <c r="F38" s="82">
        <v>0</v>
      </c>
      <c r="G38" s="49"/>
      <c r="H38" s="82">
        <v>0</v>
      </c>
      <c r="I38" s="50"/>
      <c r="J38" s="82">
        <v>0</v>
      </c>
      <c r="K38" s="50"/>
      <c r="L38" s="85">
        <f t="shared" ref="L38" si="8">H38*J38</f>
        <v>0</v>
      </c>
      <c r="M38" s="86">
        <f t="shared" ref="M38" si="9">L38*0.0929</f>
        <v>0</v>
      </c>
      <c r="N38" s="53"/>
      <c r="O38" s="88" t="s">
        <v>106</v>
      </c>
      <c r="P38" s="6"/>
    </row>
    <row r="39" spans="1:16" ht="16.5" thickBot="1" x14ac:dyDescent="0.3">
      <c r="A39" s="1"/>
      <c r="B39" s="30"/>
      <c r="C39" s="30"/>
      <c r="D39" s="32"/>
      <c r="E39" s="30"/>
      <c r="F39" s="32"/>
      <c r="G39" s="30"/>
      <c r="H39" s="32"/>
      <c r="I39" s="32"/>
      <c r="J39" s="32"/>
      <c r="K39" s="32"/>
      <c r="L39" s="32"/>
      <c r="M39" s="32"/>
      <c r="N39" s="30"/>
      <c r="O39" s="2"/>
      <c r="P39" s="7"/>
    </row>
    <row r="40" spans="1:16" ht="20.45" customHeight="1" x14ac:dyDescent="0.25">
      <c r="A40" s="1"/>
      <c r="B40" s="152" t="s">
        <v>62</v>
      </c>
      <c r="C40" s="15"/>
      <c r="D40" s="151"/>
      <c r="E40" s="15"/>
      <c r="F40" s="151"/>
      <c r="G40" s="15"/>
      <c r="H40" s="151"/>
      <c r="I40" s="44"/>
      <c r="J40" s="151"/>
      <c r="K40" s="44"/>
      <c r="L40" s="589"/>
      <c r="M40" s="590"/>
      <c r="N40" s="2"/>
      <c r="O40" s="153"/>
      <c r="P40" s="6"/>
    </row>
    <row r="41" spans="1:16" ht="16.5" thickBot="1" x14ac:dyDescent="0.3">
      <c r="A41" s="1"/>
      <c r="B41" s="73" t="s">
        <v>63</v>
      </c>
      <c r="C41" s="49"/>
      <c r="D41" s="81">
        <v>0</v>
      </c>
      <c r="E41" s="49"/>
      <c r="F41" s="81">
        <v>0</v>
      </c>
      <c r="G41" s="49"/>
      <c r="H41" s="81">
        <v>0</v>
      </c>
      <c r="I41" s="50"/>
      <c r="J41" s="81">
        <v>80</v>
      </c>
      <c r="K41" s="50"/>
      <c r="L41" s="83">
        <v>80</v>
      </c>
      <c r="M41" s="84">
        <f t="shared" ref="M41:M44" si="10">L41*0.0929</f>
        <v>7.4319999999999995</v>
      </c>
      <c r="N41" s="53"/>
      <c r="O41" s="364" t="s">
        <v>86</v>
      </c>
      <c r="P41" s="6"/>
    </row>
    <row r="42" spans="1:16" ht="15.6" hidden="1" x14ac:dyDescent="0.3">
      <c r="A42" s="1"/>
      <c r="B42" s="73"/>
      <c r="C42" s="49"/>
      <c r="D42" s="81">
        <v>0</v>
      </c>
      <c r="E42" s="49"/>
      <c r="F42" s="81">
        <v>0</v>
      </c>
      <c r="G42" s="49"/>
      <c r="H42" s="81">
        <v>0</v>
      </c>
      <c r="I42" s="50"/>
      <c r="J42" s="81">
        <v>0</v>
      </c>
      <c r="K42" s="50"/>
      <c r="L42" s="83">
        <f t="shared" ref="L42:L44" si="11">H42*J42</f>
        <v>0</v>
      </c>
      <c r="M42" s="84">
        <f t="shared" si="10"/>
        <v>0</v>
      </c>
      <c r="N42" s="53"/>
      <c r="O42" s="363"/>
      <c r="P42" s="6"/>
    </row>
    <row r="43" spans="1:16" ht="15.6" hidden="1" x14ac:dyDescent="0.3">
      <c r="A43" s="1"/>
      <c r="B43" s="73"/>
      <c r="C43" s="49"/>
      <c r="D43" s="81">
        <v>0</v>
      </c>
      <c r="E43" s="49"/>
      <c r="F43" s="81">
        <v>0</v>
      </c>
      <c r="G43" s="49"/>
      <c r="H43" s="81">
        <v>0</v>
      </c>
      <c r="I43" s="50"/>
      <c r="J43" s="81">
        <v>0</v>
      </c>
      <c r="K43" s="50"/>
      <c r="L43" s="83">
        <f t="shared" si="11"/>
        <v>0</v>
      </c>
      <c r="M43" s="84">
        <f t="shared" si="10"/>
        <v>0</v>
      </c>
      <c r="N43" s="53"/>
      <c r="O43" s="88"/>
      <c r="P43" s="6"/>
    </row>
    <row r="44" spans="1:16" ht="16.149999999999999" hidden="1" thickBot="1" x14ac:dyDescent="0.35">
      <c r="A44" s="1"/>
      <c r="B44" s="75"/>
      <c r="C44" s="49"/>
      <c r="D44" s="82">
        <v>0</v>
      </c>
      <c r="E44" s="49"/>
      <c r="F44" s="82">
        <v>0</v>
      </c>
      <c r="G44" s="49"/>
      <c r="H44" s="82">
        <v>0</v>
      </c>
      <c r="I44" s="50"/>
      <c r="J44" s="82">
        <v>0</v>
      </c>
      <c r="K44" s="50"/>
      <c r="L44" s="85">
        <f t="shared" si="11"/>
        <v>0</v>
      </c>
      <c r="M44" s="86">
        <f t="shared" si="10"/>
        <v>0</v>
      </c>
      <c r="N44" s="53"/>
      <c r="O44" s="89"/>
      <c r="P44" s="6"/>
    </row>
    <row r="45" spans="1:16" ht="16.5" thickBot="1" x14ac:dyDescent="0.3">
      <c r="A45" s="1"/>
      <c r="B45" s="30"/>
      <c r="C45" s="30"/>
      <c r="D45" s="32"/>
      <c r="E45" s="30"/>
      <c r="F45" s="32"/>
      <c r="G45" s="30"/>
      <c r="H45" s="32"/>
      <c r="I45" s="32"/>
      <c r="J45" s="32"/>
      <c r="K45" s="32"/>
      <c r="L45" s="32"/>
      <c r="M45" s="32"/>
      <c r="N45" s="30"/>
      <c r="O45" s="2"/>
      <c r="P45" s="7"/>
    </row>
    <row r="46" spans="1:16" ht="16.5" thickBot="1" x14ac:dyDescent="0.3">
      <c r="A46" s="1"/>
      <c r="B46" s="62" t="s">
        <v>48</v>
      </c>
      <c r="C46" s="15"/>
      <c r="D46" s="72"/>
      <c r="E46" s="15"/>
      <c r="F46" s="72"/>
      <c r="G46" s="15"/>
      <c r="H46" s="72"/>
      <c r="I46" s="44"/>
      <c r="J46" s="72"/>
      <c r="K46" s="44"/>
      <c r="L46" s="66" t="s">
        <v>135</v>
      </c>
      <c r="M46" s="67" t="s">
        <v>135</v>
      </c>
      <c r="N46" s="2"/>
      <c r="O46" s="118"/>
      <c r="P46" s="6"/>
    </row>
    <row r="47" spans="1:16" ht="16.5" thickBot="1" x14ac:dyDescent="0.3">
      <c r="A47" s="1"/>
      <c r="B47" s="63" t="s">
        <v>49</v>
      </c>
      <c r="C47" s="15"/>
      <c r="D47" s="119">
        <v>0.15</v>
      </c>
      <c r="E47" s="15"/>
      <c r="F47" s="72"/>
      <c r="G47" s="15"/>
      <c r="H47" s="72"/>
      <c r="I47" s="44"/>
      <c r="J47" s="72"/>
      <c r="K47" s="44"/>
      <c r="L47" s="68" t="s">
        <v>135</v>
      </c>
      <c r="M47" s="69" t="s">
        <v>135</v>
      </c>
      <c r="N47" s="2"/>
      <c r="O47" s="88"/>
      <c r="P47" s="6"/>
    </row>
    <row r="48" spans="1:16" ht="16.5" thickBot="1" x14ac:dyDescent="0.3">
      <c r="A48" s="1"/>
      <c r="B48" s="64" t="s">
        <v>50</v>
      </c>
      <c r="C48" s="15"/>
      <c r="D48" s="72"/>
      <c r="E48" s="15"/>
      <c r="F48" s="72"/>
      <c r="G48" s="15"/>
      <c r="H48" s="72"/>
      <c r="I48" s="44"/>
      <c r="J48" s="72"/>
      <c r="K48" s="44"/>
      <c r="L48" s="70" t="s">
        <v>135</v>
      </c>
      <c r="M48" s="71" t="s">
        <v>135</v>
      </c>
      <c r="N48" s="2"/>
      <c r="O48" s="89"/>
      <c r="P48" s="6"/>
    </row>
    <row r="49" spans="1:20" ht="16.5" thickBot="1" x14ac:dyDescent="0.3">
      <c r="A49" s="1"/>
      <c r="B49" s="30"/>
      <c r="C49" s="30"/>
      <c r="D49" s="32"/>
      <c r="E49" s="30"/>
      <c r="F49" s="32"/>
      <c r="G49" s="30"/>
      <c r="H49" s="32"/>
      <c r="I49" s="32"/>
      <c r="J49" s="32"/>
      <c r="K49" s="32"/>
      <c r="L49" s="32"/>
      <c r="M49" s="32"/>
      <c r="N49" s="30"/>
      <c r="O49" s="2"/>
      <c r="P49" s="7"/>
    </row>
    <row r="50" spans="1:20" s="13" customFormat="1" ht="32.450000000000003" customHeight="1" thickBot="1" x14ac:dyDescent="0.3">
      <c r="B50" s="126" t="s">
        <v>5</v>
      </c>
      <c r="C50" s="95"/>
      <c r="D50" s="126" t="s">
        <v>16</v>
      </c>
      <c r="E50" s="95"/>
      <c r="F50" s="126"/>
      <c r="G50" s="95"/>
      <c r="H50" s="126"/>
      <c r="I50" s="28"/>
      <c r="J50" s="126"/>
      <c r="K50" s="28"/>
      <c r="L50" s="546" t="s">
        <v>55</v>
      </c>
      <c r="M50" s="548"/>
      <c r="N50" s="95"/>
      <c r="O50" s="126" t="s">
        <v>6</v>
      </c>
      <c r="P50" s="9"/>
      <c r="Q50" s="616"/>
      <c r="R50" s="616"/>
      <c r="S50" s="10"/>
    </row>
    <row r="51" spans="1:20" s="1" customFormat="1" ht="20.45" customHeight="1" x14ac:dyDescent="0.25">
      <c r="B51" s="217" t="s">
        <v>53</v>
      </c>
      <c r="C51" s="15"/>
      <c r="D51" s="218"/>
      <c r="E51" s="15"/>
      <c r="F51" s="218"/>
      <c r="G51" s="15"/>
      <c r="H51" s="218"/>
      <c r="I51" s="44"/>
      <c r="J51" s="218"/>
      <c r="K51" s="44"/>
      <c r="L51" s="612"/>
      <c r="M51" s="613"/>
      <c r="N51" s="2"/>
      <c r="O51" s="219"/>
      <c r="P51" s="6"/>
      <c r="Q51" s="185"/>
      <c r="R51" s="132"/>
      <c r="S51" s="5"/>
    </row>
    <row r="52" spans="1:20" s="1" customFormat="1" ht="19.149999999999999" customHeight="1" x14ac:dyDescent="0.25">
      <c r="B52" s="73" t="s">
        <v>54</v>
      </c>
      <c r="C52" s="49"/>
      <c r="D52" s="365" t="s">
        <v>135</v>
      </c>
      <c r="E52" s="49"/>
      <c r="F52" s="365"/>
      <c r="G52" s="49"/>
      <c r="H52" s="365"/>
      <c r="I52" s="50"/>
      <c r="J52" s="365"/>
      <c r="K52" s="50"/>
      <c r="L52" s="654" t="str">
        <f>D52</f>
        <v>TBD</v>
      </c>
      <c r="M52" s="655"/>
      <c r="N52" s="53"/>
      <c r="O52" s="88">
        <v>9</v>
      </c>
      <c r="P52" s="6"/>
      <c r="Q52" s="185"/>
      <c r="R52" s="132"/>
      <c r="S52" s="5"/>
    </row>
    <row r="53" spans="1:20" s="1" customFormat="1" ht="15.6" hidden="1" x14ac:dyDescent="0.3">
      <c r="B53" s="73"/>
      <c r="C53" s="49"/>
      <c r="D53" s="81"/>
      <c r="E53" s="49"/>
      <c r="F53" s="81"/>
      <c r="G53" s="49"/>
      <c r="H53" s="81"/>
      <c r="I53" s="50"/>
      <c r="J53" s="81"/>
      <c r="K53" s="50"/>
      <c r="L53" s="574"/>
      <c r="M53" s="575"/>
      <c r="N53" s="53"/>
      <c r="O53" s="88"/>
      <c r="P53" s="6"/>
      <c r="Q53" s="185"/>
      <c r="R53" s="132"/>
      <c r="S53" s="5"/>
    </row>
    <row r="54" spans="1:20" s="1" customFormat="1" ht="10.9" customHeight="1" thickBot="1" x14ac:dyDescent="0.3">
      <c r="B54" s="30"/>
      <c r="C54" s="30"/>
      <c r="D54" s="32"/>
      <c r="E54" s="30"/>
      <c r="F54" s="32"/>
      <c r="G54" s="30"/>
      <c r="H54" s="32"/>
      <c r="I54" s="32"/>
      <c r="J54" s="32"/>
      <c r="K54" s="32"/>
      <c r="L54" s="32"/>
      <c r="M54" s="32"/>
      <c r="N54" s="30"/>
      <c r="O54" s="16"/>
      <c r="P54" s="7"/>
      <c r="Q54" s="186"/>
      <c r="R54" s="7"/>
      <c r="S54" s="7"/>
    </row>
    <row r="55" spans="1:20" s="1" customFormat="1" ht="19.899999999999999" customHeight="1" thickBot="1" x14ac:dyDescent="0.3">
      <c r="B55" s="131" t="s">
        <v>56</v>
      </c>
      <c r="C55" s="49"/>
      <c r="D55" s="99"/>
      <c r="E55" s="49"/>
      <c r="F55" s="99"/>
      <c r="G55" s="49"/>
      <c r="H55" s="99"/>
      <c r="I55" s="50"/>
      <c r="J55" s="99"/>
      <c r="K55" s="50"/>
      <c r="L55" s="599" t="s">
        <v>135</v>
      </c>
      <c r="M55" s="600"/>
      <c r="N55" s="53"/>
      <c r="O55" s="183"/>
      <c r="P55" s="6"/>
      <c r="Q55" s="185"/>
      <c r="R55" s="132"/>
      <c r="S55" s="5"/>
    </row>
    <row r="56" spans="1:20" s="1" customFormat="1" ht="18" customHeight="1" thickBot="1" x14ac:dyDescent="0.3">
      <c r="B56" s="30"/>
      <c r="C56" s="30"/>
      <c r="D56" s="32"/>
      <c r="E56" s="30"/>
      <c r="F56" s="32"/>
      <c r="G56" s="30"/>
      <c r="H56" s="32"/>
      <c r="I56" s="32"/>
      <c r="J56" s="32"/>
      <c r="K56" s="32"/>
      <c r="L56" s="32"/>
      <c r="M56" s="32"/>
      <c r="N56" s="30"/>
      <c r="O56" s="16"/>
      <c r="P56" s="7"/>
      <c r="Q56" s="186"/>
      <c r="R56" s="7"/>
      <c r="S56" s="7"/>
    </row>
    <row r="57" spans="1:20" s="13" customFormat="1" ht="34.15" customHeight="1" thickBot="1" x14ac:dyDescent="0.3">
      <c r="B57" s="601"/>
      <c r="C57" s="602"/>
      <c r="D57" s="602"/>
      <c r="E57" s="602"/>
      <c r="F57" s="602"/>
      <c r="G57" s="602"/>
      <c r="H57" s="602"/>
      <c r="I57" s="602"/>
      <c r="J57" s="602"/>
      <c r="K57" s="602"/>
      <c r="L57" s="602"/>
      <c r="M57" s="602"/>
      <c r="N57" s="602"/>
      <c r="O57" s="603"/>
      <c r="P57" s="9"/>
      <c r="Q57" s="616"/>
      <c r="R57" s="616"/>
      <c r="S57" s="10"/>
    </row>
    <row r="58" spans="1:20" s="1" customFormat="1" ht="15.6" hidden="1" customHeight="1" x14ac:dyDescent="0.3">
      <c r="B58" s="525" t="s">
        <v>180</v>
      </c>
      <c r="C58" s="525"/>
      <c r="D58" s="525"/>
      <c r="E58" s="525"/>
      <c r="F58" s="525"/>
      <c r="G58" s="525"/>
      <c r="H58" s="525"/>
      <c r="I58" s="525"/>
      <c r="J58" s="525"/>
      <c r="K58" s="525"/>
      <c r="L58" s="525"/>
      <c r="M58" s="525"/>
      <c r="N58" s="525"/>
      <c r="O58" s="525"/>
      <c r="P58" s="6"/>
      <c r="Q58" s="185"/>
      <c r="R58" s="132"/>
      <c r="S58" s="5"/>
    </row>
    <row r="59" spans="1:20" s="1" customFormat="1" ht="110.45" hidden="1" customHeight="1" x14ac:dyDescent="0.3">
      <c r="B59" s="525"/>
      <c r="C59" s="525"/>
      <c r="D59" s="525"/>
      <c r="E59" s="525"/>
      <c r="F59" s="525"/>
      <c r="G59" s="525"/>
      <c r="H59" s="525"/>
      <c r="I59" s="525"/>
      <c r="J59" s="525"/>
      <c r="K59" s="525"/>
      <c r="L59" s="525"/>
      <c r="M59" s="525"/>
      <c r="N59" s="525"/>
      <c r="O59" s="525"/>
      <c r="P59" s="6"/>
      <c r="Q59" s="185"/>
      <c r="R59" s="132"/>
      <c r="S59" s="5"/>
    </row>
    <row r="60" spans="1:20" s="1" customFormat="1" ht="14.25" hidden="1" customHeight="1" outlineLevel="1" x14ac:dyDescent="0.3">
      <c r="B60" s="525"/>
      <c r="C60" s="525"/>
      <c r="D60" s="525"/>
      <c r="E60" s="525"/>
      <c r="F60" s="525"/>
      <c r="G60" s="525"/>
      <c r="H60" s="525"/>
      <c r="I60" s="525"/>
      <c r="J60" s="525"/>
      <c r="K60" s="525"/>
      <c r="L60" s="525"/>
      <c r="M60" s="525"/>
      <c r="N60" s="525"/>
      <c r="O60" s="525"/>
      <c r="P60" s="6"/>
      <c r="Q60" s="8"/>
      <c r="R60" s="8"/>
      <c r="S60" s="8"/>
      <c r="T60" s="3"/>
    </row>
    <row r="61" spans="1:20" ht="14.45" hidden="1" x14ac:dyDescent="0.3">
      <c r="B61" s="525"/>
      <c r="C61" s="525"/>
      <c r="D61" s="525"/>
      <c r="E61" s="525"/>
      <c r="F61" s="525"/>
      <c r="G61" s="525"/>
      <c r="H61" s="525"/>
      <c r="I61" s="525"/>
      <c r="J61" s="525"/>
      <c r="K61" s="525"/>
      <c r="L61" s="525"/>
      <c r="M61" s="525"/>
      <c r="N61" s="525"/>
      <c r="O61" s="525"/>
    </row>
    <row r="62" spans="1:20" ht="14.45" hidden="1" x14ac:dyDescent="0.3">
      <c r="B62" s="525"/>
      <c r="C62" s="525"/>
      <c r="D62" s="525"/>
      <c r="E62" s="525"/>
      <c r="F62" s="525"/>
      <c r="G62" s="525"/>
      <c r="H62" s="525"/>
      <c r="I62" s="525"/>
      <c r="J62" s="525"/>
      <c r="K62" s="525"/>
      <c r="L62" s="525"/>
      <c r="M62" s="525"/>
      <c r="N62" s="525"/>
      <c r="O62" s="525"/>
    </row>
    <row r="63" spans="1:20" ht="46.9" hidden="1" customHeight="1" x14ac:dyDescent="0.3">
      <c r="B63" s="525"/>
      <c r="C63" s="525"/>
      <c r="D63" s="525"/>
      <c r="E63" s="525"/>
      <c r="F63" s="525"/>
      <c r="G63" s="525"/>
      <c r="H63" s="525"/>
      <c r="I63" s="525"/>
      <c r="J63" s="525"/>
      <c r="K63" s="525"/>
      <c r="L63" s="525"/>
      <c r="M63" s="525"/>
      <c r="N63" s="525"/>
      <c r="O63" s="525"/>
    </row>
    <row r="64" spans="1:20" ht="14.45" hidden="1" x14ac:dyDescent="0.3">
      <c r="B64" s="525"/>
      <c r="C64" s="525"/>
      <c r="D64" s="525"/>
      <c r="E64" s="525"/>
      <c r="F64" s="525"/>
      <c r="G64" s="525"/>
      <c r="H64" s="525"/>
      <c r="I64" s="525"/>
      <c r="J64" s="525"/>
      <c r="K64" s="525"/>
      <c r="L64" s="525"/>
      <c r="M64" s="525"/>
      <c r="N64" s="525"/>
      <c r="O64" s="525"/>
    </row>
    <row r="65" spans="2:15" ht="32.450000000000003" hidden="1" customHeight="1" x14ac:dyDescent="0.3">
      <c r="B65" s="525"/>
      <c r="C65" s="525"/>
      <c r="D65" s="525"/>
      <c r="E65" s="525"/>
      <c r="F65" s="525"/>
      <c r="G65" s="525"/>
      <c r="H65" s="525"/>
      <c r="I65" s="525"/>
      <c r="J65" s="525"/>
      <c r="K65" s="525"/>
      <c r="L65" s="525"/>
      <c r="M65" s="525"/>
      <c r="N65" s="525"/>
      <c r="O65" s="525"/>
    </row>
    <row r="66" spans="2:15" ht="2.4500000000000002" hidden="1" customHeight="1" x14ac:dyDescent="0.3">
      <c r="B66" s="525"/>
      <c r="C66" s="525"/>
      <c r="D66" s="525"/>
      <c r="E66" s="525"/>
      <c r="F66" s="525"/>
      <c r="G66" s="525"/>
      <c r="H66" s="525"/>
      <c r="I66" s="525"/>
      <c r="J66" s="525"/>
      <c r="K66" s="525"/>
      <c r="L66" s="525"/>
      <c r="M66" s="525"/>
      <c r="N66" s="525"/>
      <c r="O66" s="525"/>
    </row>
    <row r="67" spans="2:15" ht="9" hidden="1" customHeight="1" x14ac:dyDescent="0.3">
      <c r="B67" s="525"/>
      <c r="C67" s="525"/>
      <c r="D67" s="525"/>
      <c r="E67" s="525"/>
      <c r="F67" s="525"/>
      <c r="G67" s="525"/>
      <c r="H67" s="525"/>
      <c r="I67" s="525"/>
      <c r="J67" s="525"/>
      <c r="K67" s="525"/>
      <c r="L67" s="525"/>
      <c r="M67" s="525"/>
      <c r="N67" s="525"/>
      <c r="O67" s="525"/>
    </row>
    <row r="68" spans="2:15" ht="7.9" hidden="1" customHeight="1" x14ac:dyDescent="0.3">
      <c r="B68" s="525"/>
      <c r="C68" s="525"/>
      <c r="D68" s="525"/>
      <c r="E68" s="525"/>
      <c r="F68" s="525"/>
      <c r="G68" s="525"/>
      <c r="H68" s="525"/>
      <c r="I68" s="525"/>
      <c r="J68" s="525"/>
      <c r="K68" s="525"/>
      <c r="L68" s="525"/>
      <c r="M68" s="525"/>
      <c r="N68" s="525"/>
      <c r="O68" s="525"/>
    </row>
    <row r="69" spans="2:15" ht="18" hidden="1" customHeight="1" x14ac:dyDescent="0.3">
      <c r="B69" s="525"/>
      <c r="C69" s="525"/>
      <c r="D69" s="525"/>
      <c r="E69" s="525"/>
      <c r="F69" s="525"/>
      <c r="G69" s="525"/>
      <c r="H69" s="525"/>
      <c r="I69" s="525"/>
      <c r="J69" s="525"/>
      <c r="K69" s="525"/>
      <c r="L69" s="525"/>
      <c r="M69" s="525"/>
      <c r="N69" s="525"/>
      <c r="O69" s="525"/>
    </row>
    <row r="70" spans="2:15" ht="14.45" hidden="1" customHeight="1" x14ac:dyDescent="0.3">
      <c r="B70" s="525"/>
      <c r="C70" s="525"/>
      <c r="D70" s="525"/>
      <c r="E70" s="525"/>
      <c r="F70" s="525"/>
      <c r="G70" s="525"/>
      <c r="H70" s="525"/>
      <c r="I70" s="525"/>
      <c r="J70" s="525"/>
      <c r="K70" s="525"/>
      <c r="L70" s="525"/>
      <c r="M70" s="525"/>
      <c r="N70" s="525"/>
      <c r="O70" s="525"/>
    </row>
    <row r="71" spans="2:15" ht="14.45" hidden="1" x14ac:dyDescent="0.3">
      <c r="B71" s="230"/>
      <c r="C71" s="230"/>
      <c r="D71" s="230"/>
      <c r="E71" s="230"/>
      <c r="F71" s="230"/>
      <c r="G71" s="230"/>
      <c r="H71" s="230"/>
      <c r="I71" s="230"/>
      <c r="J71" s="230"/>
      <c r="K71" s="230"/>
      <c r="L71" s="230"/>
      <c r="M71" s="230"/>
      <c r="N71" s="230"/>
      <c r="O71" s="230"/>
    </row>
    <row r="72" spans="2:15" s="344" customFormat="1" ht="234" customHeight="1" thickBot="1" x14ac:dyDescent="0.3">
      <c r="B72" s="669" t="s">
        <v>196</v>
      </c>
      <c r="C72" s="670"/>
      <c r="D72" s="670"/>
      <c r="E72" s="670"/>
      <c r="F72" s="670"/>
      <c r="G72" s="670"/>
      <c r="H72" s="670"/>
      <c r="I72" s="670"/>
      <c r="J72" s="670"/>
      <c r="K72" s="670"/>
      <c r="L72" s="670"/>
      <c r="M72" s="670"/>
      <c r="N72" s="670"/>
      <c r="O72" s="671"/>
    </row>
    <row r="73" spans="2:15" s="344" customFormat="1" x14ac:dyDescent="0.25"/>
    <row r="74" spans="2:15" s="344" customFormat="1" x14ac:dyDescent="0.25"/>
    <row r="75" spans="2:15" s="344" customFormat="1" x14ac:dyDescent="0.25"/>
    <row r="76" spans="2:15" s="344" customFormat="1" x14ac:dyDescent="0.25"/>
    <row r="77" spans="2:15" s="344" customFormat="1" x14ac:dyDescent="0.25"/>
    <row r="78" spans="2:15" s="344" customFormat="1" x14ac:dyDescent="0.25"/>
    <row r="79" spans="2:15" s="344" customFormat="1" x14ac:dyDescent="0.25"/>
    <row r="80" spans="2:15" s="344" customFormat="1" x14ac:dyDescent="0.25"/>
    <row r="81" s="344" customFormat="1" x14ac:dyDescent="0.25"/>
    <row r="82" s="344" customFormat="1" x14ac:dyDescent="0.25"/>
    <row r="83" s="344" customFormat="1" x14ac:dyDescent="0.25"/>
    <row r="84" s="344" customFormat="1" x14ac:dyDescent="0.25"/>
  </sheetData>
  <mergeCells count="20">
    <mergeCell ref="L18:M18"/>
    <mergeCell ref="L50:M50"/>
    <mergeCell ref="L24:M24"/>
    <mergeCell ref="L29:M29"/>
    <mergeCell ref="L35:M35"/>
    <mergeCell ref="L40:M40"/>
    <mergeCell ref="B1:O1"/>
    <mergeCell ref="L2:M2"/>
    <mergeCell ref="L5:M5"/>
    <mergeCell ref="L7:M7"/>
    <mergeCell ref="L13:M13"/>
    <mergeCell ref="B72:O72"/>
    <mergeCell ref="B58:O70"/>
    <mergeCell ref="Q50:R50"/>
    <mergeCell ref="L55:M55"/>
    <mergeCell ref="B57:O57"/>
    <mergeCell ref="Q57:R57"/>
    <mergeCell ref="L51:M51"/>
    <mergeCell ref="L52:M52"/>
    <mergeCell ref="L53:M53"/>
  </mergeCells>
  <pageMargins left="0.5" right="0.5" top="0.5" bottom="0.5" header="0.3" footer="0.3"/>
  <pageSetup scale="50"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tabSelected="1" zoomScaleNormal="100" workbookViewId="0">
      <selection activeCell="J14" sqref="J14"/>
    </sheetView>
  </sheetViews>
  <sheetFormatPr defaultRowHeight="15" outlineLevelRow="1" x14ac:dyDescent="0.25"/>
  <cols>
    <col min="1" max="1" width="5.85546875" customWidth="1"/>
    <col min="2" max="2" width="43.7109375" customWidth="1"/>
    <col min="3" max="3" width="1.7109375" customWidth="1"/>
    <col min="4" max="4" width="18.7109375" customWidth="1"/>
    <col min="5" max="5" width="1.7109375" customWidth="1"/>
    <col min="6" max="6" width="9.85546875" customWidth="1"/>
    <col min="7" max="7" width="1.5703125" customWidth="1"/>
    <col min="8" max="8" width="16.140625" customWidth="1"/>
    <col min="9" max="9" width="1.7109375" customWidth="1"/>
    <col min="10" max="10" width="20.7109375" customWidth="1"/>
    <col min="11" max="11" width="2.140625" customWidth="1"/>
    <col min="12" max="12" width="8.85546875" customWidth="1"/>
    <col min="13" max="13" width="11.85546875" customWidth="1"/>
    <col min="14" max="14" width="1.7109375" customWidth="1"/>
    <col min="15" max="15" width="28.42578125" customWidth="1"/>
    <col min="16" max="16" width="8.85546875" customWidth="1"/>
  </cols>
  <sheetData>
    <row r="1" spans="1:17" ht="16.5" customHeight="1" thickBot="1" x14ac:dyDescent="0.35">
      <c r="A1" s="242"/>
      <c r="B1" s="633"/>
      <c r="C1" s="633"/>
      <c r="D1" s="633"/>
      <c r="E1" s="633"/>
      <c r="F1" s="633"/>
      <c r="G1" s="633"/>
      <c r="H1" s="633"/>
      <c r="I1" s="633"/>
      <c r="J1" s="633"/>
      <c r="K1" s="633"/>
      <c r="L1" s="633"/>
      <c r="M1" s="633"/>
      <c r="N1" s="633"/>
      <c r="O1" s="633"/>
      <c r="P1" s="243"/>
      <c r="Q1" s="337"/>
    </row>
    <row r="2" spans="1:17" ht="64.150000000000006" customHeight="1" x14ac:dyDescent="0.3">
      <c r="A2" s="330"/>
      <c r="B2" s="338" t="s">
        <v>5</v>
      </c>
      <c r="C2" s="246"/>
      <c r="D2" s="338" t="s">
        <v>16</v>
      </c>
      <c r="E2" s="246"/>
      <c r="F2" s="338" t="s">
        <v>17</v>
      </c>
      <c r="G2" s="246"/>
      <c r="H2" s="338" t="s">
        <v>18</v>
      </c>
      <c r="I2" s="247"/>
      <c r="J2" s="338" t="s">
        <v>64</v>
      </c>
      <c r="K2" s="247"/>
      <c r="L2" s="634" t="s">
        <v>20</v>
      </c>
      <c r="M2" s="634"/>
      <c r="N2" s="246"/>
      <c r="O2" s="338" t="s">
        <v>6</v>
      </c>
      <c r="P2" s="331"/>
      <c r="Q2" s="337"/>
    </row>
    <row r="3" spans="1:17" ht="16.149999999999999" thickBot="1" x14ac:dyDescent="0.35">
      <c r="A3" s="242"/>
      <c r="B3" s="249"/>
      <c r="C3" s="250"/>
      <c r="D3" s="251"/>
      <c r="E3" s="250"/>
      <c r="F3" s="251"/>
      <c r="G3" s="250"/>
      <c r="H3" s="251"/>
      <c r="I3" s="250"/>
      <c r="J3" s="252" t="s">
        <v>0</v>
      </c>
      <c r="K3" s="253"/>
      <c r="L3" s="254" t="s">
        <v>0</v>
      </c>
      <c r="M3" s="255" t="s">
        <v>1</v>
      </c>
      <c r="N3" s="250"/>
      <c r="O3" s="256"/>
      <c r="P3" s="243"/>
      <c r="Q3" s="337"/>
    </row>
    <row r="4" spans="1:17" ht="16.149999999999999" thickBot="1" x14ac:dyDescent="0.35">
      <c r="A4" s="242"/>
      <c r="B4" s="257"/>
      <c r="C4" s="257"/>
      <c r="D4" s="250"/>
      <c r="E4" s="257"/>
      <c r="F4" s="250"/>
      <c r="G4" s="257"/>
      <c r="H4" s="250"/>
      <c r="I4" s="250"/>
      <c r="J4" s="250"/>
      <c r="K4" s="250"/>
      <c r="L4" s="250"/>
      <c r="M4" s="250"/>
      <c r="N4" s="257"/>
      <c r="O4" s="257"/>
      <c r="P4" s="243"/>
      <c r="Q4" s="337"/>
    </row>
    <row r="5" spans="1:17" ht="50.45" customHeight="1" thickBot="1" x14ac:dyDescent="0.35">
      <c r="A5" s="242"/>
      <c r="B5" s="340" t="s">
        <v>184</v>
      </c>
      <c r="C5" s="259"/>
      <c r="D5" s="341"/>
      <c r="E5" s="259"/>
      <c r="F5" s="341"/>
      <c r="G5" s="259"/>
      <c r="H5" s="341"/>
      <c r="I5" s="261"/>
      <c r="J5" s="341"/>
      <c r="K5" s="261"/>
      <c r="L5" s="685"/>
      <c r="M5" s="685"/>
      <c r="N5" s="257"/>
      <c r="O5" s="342"/>
      <c r="P5" s="263"/>
      <c r="Q5" s="337"/>
    </row>
    <row r="6" spans="1:17" ht="16.149999999999999" thickBot="1" x14ac:dyDescent="0.35">
      <c r="A6" s="242"/>
      <c r="B6" s="257"/>
      <c r="C6" s="257"/>
      <c r="D6" s="250"/>
      <c r="E6" s="257"/>
      <c r="F6" s="250"/>
      <c r="G6" s="257"/>
      <c r="H6" s="250"/>
      <c r="I6" s="250"/>
      <c r="J6" s="250"/>
      <c r="K6" s="250"/>
      <c r="L6" s="250"/>
      <c r="M6" s="250"/>
      <c r="N6" s="257"/>
      <c r="O6" s="257"/>
      <c r="P6" s="243"/>
      <c r="Q6" s="337"/>
    </row>
    <row r="7" spans="1:17" ht="15.75" customHeight="1" x14ac:dyDescent="0.3">
      <c r="A7" s="242"/>
      <c r="B7" s="264" t="s">
        <v>198</v>
      </c>
      <c r="C7" s="259"/>
      <c r="D7" s="265"/>
      <c r="E7" s="259"/>
      <c r="F7" s="265"/>
      <c r="G7" s="259"/>
      <c r="H7" s="265"/>
      <c r="I7" s="261"/>
      <c r="J7" s="265"/>
      <c r="K7" s="261"/>
      <c r="L7" s="636"/>
      <c r="M7" s="636"/>
      <c r="N7" s="257"/>
      <c r="O7" s="266"/>
      <c r="P7" s="263"/>
      <c r="Q7" s="337"/>
    </row>
    <row r="8" spans="1:17" ht="15.6" x14ac:dyDescent="0.3">
      <c r="A8" s="242"/>
      <c r="B8" s="267" t="s">
        <v>73</v>
      </c>
      <c r="C8" s="268"/>
      <c r="D8" s="269">
        <v>1</v>
      </c>
      <c r="E8" s="270"/>
      <c r="F8" s="269">
        <v>0</v>
      </c>
      <c r="G8" s="270"/>
      <c r="H8" s="269" t="s">
        <v>135</v>
      </c>
      <c r="I8" s="253"/>
      <c r="J8" s="269">
        <v>100</v>
      </c>
      <c r="K8" s="253"/>
      <c r="L8" s="271" t="s">
        <v>135</v>
      </c>
      <c r="M8" s="272" t="s">
        <v>135</v>
      </c>
      <c r="N8" s="273"/>
      <c r="O8" s="274" t="s">
        <v>71</v>
      </c>
      <c r="P8" s="263"/>
      <c r="Q8" s="337"/>
    </row>
    <row r="9" spans="1:17" ht="15.6" x14ac:dyDescent="0.3">
      <c r="A9" s="242"/>
      <c r="B9" s="267" t="s">
        <v>22</v>
      </c>
      <c r="C9" s="268"/>
      <c r="D9" s="269">
        <v>1</v>
      </c>
      <c r="E9" s="270"/>
      <c r="F9" s="269">
        <v>0</v>
      </c>
      <c r="G9" s="270"/>
      <c r="H9" s="269" t="s">
        <v>135</v>
      </c>
      <c r="I9" s="253"/>
      <c r="J9" s="269">
        <v>120</v>
      </c>
      <c r="K9" s="253"/>
      <c r="L9" s="271" t="s">
        <v>135</v>
      </c>
      <c r="M9" s="272" t="s">
        <v>135</v>
      </c>
      <c r="N9" s="273"/>
      <c r="O9" s="274" t="s">
        <v>71</v>
      </c>
      <c r="P9" s="263"/>
      <c r="Q9" s="337"/>
    </row>
    <row r="10" spans="1:17" ht="15.6" x14ac:dyDescent="0.3">
      <c r="A10" s="242"/>
      <c r="B10" s="267" t="s">
        <v>68</v>
      </c>
      <c r="C10" s="268"/>
      <c r="D10" s="269">
        <v>1</v>
      </c>
      <c r="E10" s="270"/>
      <c r="F10" s="269">
        <v>0</v>
      </c>
      <c r="G10" s="270"/>
      <c r="H10" s="269" t="s">
        <v>135</v>
      </c>
      <c r="I10" s="253"/>
      <c r="J10" s="269">
        <v>150</v>
      </c>
      <c r="K10" s="253"/>
      <c r="L10" s="271" t="s">
        <v>135</v>
      </c>
      <c r="M10" s="272" t="s">
        <v>135</v>
      </c>
      <c r="N10" s="273"/>
      <c r="O10" s="274" t="s">
        <v>71</v>
      </c>
      <c r="P10" s="263"/>
      <c r="Q10" s="337"/>
    </row>
    <row r="11" spans="1:17" ht="16.5" thickBot="1" x14ac:dyDescent="0.3">
      <c r="A11" s="242"/>
      <c r="B11" s="278" t="s">
        <v>67</v>
      </c>
      <c r="C11" s="268"/>
      <c r="D11" s="279">
        <v>1</v>
      </c>
      <c r="E11" s="270"/>
      <c r="F11" s="279">
        <v>0</v>
      </c>
      <c r="G11" s="270"/>
      <c r="H11" s="279" t="s">
        <v>135</v>
      </c>
      <c r="I11" s="253"/>
      <c r="J11" s="279">
        <v>216</v>
      </c>
      <c r="K11" s="253"/>
      <c r="L11" s="280" t="s">
        <v>135</v>
      </c>
      <c r="M11" s="281" t="s">
        <v>135</v>
      </c>
      <c r="N11" s="273"/>
      <c r="O11" s="274" t="s">
        <v>71</v>
      </c>
      <c r="P11" s="263"/>
      <c r="Q11" s="337"/>
    </row>
    <row r="12" spans="1:17" ht="16.149999999999999" thickBot="1" x14ac:dyDescent="0.35">
      <c r="A12" s="242"/>
      <c r="B12" s="257"/>
      <c r="C12" s="257"/>
      <c r="D12" s="250"/>
      <c r="E12" s="257"/>
      <c r="F12" s="250"/>
      <c r="G12" s="257"/>
      <c r="H12" s="250"/>
      <c r="I12" s="250"/>
      <c r="J12" s="250"/>
      <c r="K12" s="250"/>
      <c r="L12" s="250"/>
      <c r="M12" s="250"/>
      <c r="N12" s="257"/>
      <c r="O12" s="257"/>
      <c r="P12" s="243"/>
      <c r="Q12" s="337"/>
    </row>
    <row r="13" spans="1:17" ht="15.75" customHeight="1" x14ac:dyDescent="0.3">
      <c r="A13" s="242"/>
      <c r="B13" s="282" t="s">
        <v>194</v>
      </c>
      <c r="C13" s="259"/>
      <c r="D13" s="283"/>
      <c r="E13" s="259"/>
      <c r="F13" s="283"/>
      <c r="G13" s="259"/>
      <c r="H13" s="283"/>
      <c r="I13" s="261"/>
      <c r="J13" s="283"/>
      <c r="K13" s="261"/>
      <c r="L13" s="637"/>
      <c r="M13" s="637"/>
      <c r="N13" s="257"/>
      <c r="O13" s="479"/>
      <c r="P13" s="263"/>
      <c r="Q13" s="337"/>
    </row>
    <row r="14" spans="1:17" ht="15.6" x14ac:dyDescent="0.3">
      <c r="A14" s="242"/>
      <c r="B14" s="267" t="s">
        <v>26</v>
      </c>
      <c r="C14" s="270"/>
      <c r="D14" s="269">
        <v>1</v>
      </c>
      <c r="E14" s="270"/>
      <c r="F14" s="269">
        <v>0</v>
      </c>
      <c r="G14" s="270"/>
      <c r="H14" s="269" t="s">
        <v>135</v>
      </c>
      <c r="I14" s="253"/>
      <c r="J14" s="269">
        <v>64</v>
      </c>
      <c r="K14" s="253"/>
      <c r="L14" s="271" t="s">
        <v>135</v>
      </c>
      <c r="M14" s="272" t="s">
        <v>135</v>
      </c>
      <c r="N14" s="285"/>
      <c r="O14" s="480" t="s">
        <v>81</v>
      </c>
      <c r="P14" s="263"/>
      <c r="Q14" s="337"/>
    </row>
    <row r="15" spans="1:17" ht="15.6" x14ac:dyDescent="0.3">
      <c r="A15" s="242"/>
      <c r="B15" s="267" t="s">
        <v>213</v>
      </c>
      <c r="C15" s="270"/>
      <c r="D15" s="269">
        <v>1</v>
      </c>
      <c r="E15" s="270"/>
      <c r="F15" s="269">
        <v>0</v>
      </c>
      <c r="G15" s="270"/>
      <c r="H15" s="269" t="s">
        <v>135</v>
      </c>
      <c r="I15" s="253"/>
      <c r="J15" s="269">
        <v>100</v>
      </c>
      <c r="K15" s="253"/>
      <c r="L15" s="271" t="s">
        <v>135</v>
      </c>
      <c r="M15" s="272" t="s">
        <v>135</v>
      </c>
      <c r="N15" s="285"/>
      <c r="O15" s="480" t="s">
        <v>81</v>
      </c>
      <c r="P15" s="263"/>
      <c r="Q15" s="337"/>
    </row>
    <row r="16" spans="1:17" ht="15.75" x14ac:dyDescent="0.25">
      <c r="A16" s="242"/>
      <c r="B16" s="267" t="s">
        <v>132</v>
      </c>
      <c r="C16" s="270"/>
      <c r="D16" s="269">
        <v>1</v>
      </c>
      <c r="E16" s="270"/>
      <c r="F16" s="269">
        <v>0</v>
      </c>
      <c r="G16" s="270"/>
      <c r="H16" s="275">
        <v>0</v>
      </c>
      <c r="I16" s="253"/>
      <c r="J16" s="269">
        <v>120</v>
      </c>
      <c r="K16" s="253"/>
      <c r="L16" s="271">
        <v>0</v>
      </c>
      <c r="M16" s="272">
        <v>0</v>
      </c>
      <c r="N16" s="285"/>
      <c r="O16" s="482" t="s">
        <v>81</v>
      </c>
      <c r="P16" s="263"/>
      <c r="Q16" s="337"/>
    </row>
    <row r="17" spans="1:17" ht="16.5" thickBot="1" x14ac:dyDescent="0.3">
      <c r="A17" s="242"/>
      <c r="B17" s="278" t="s">
        <v>177</v>
      </c>
      <c r="C17" s="270"/>
      <c r="D17" s="279">
        <v>1</v>
      </c>
      <c r="E17" s="270"/>
      <c r="F17" s="279">
        <v>0</v>
      </c>
      <c r="G17" s="270"/>
      <c r="H17" s="279">
        <v>0</v>
      </c>
      <c r="I17" s="253"/>
      <c r="J17" s="279">
        <v>100</v>
      </c>
      <c r="K17" s="253"/>
      <c r="L17" s="343">
        <v>0</v>
      </c>
      <c r="M17" s="287">
        <v>0</v>
      </c>
      <c r="N17" s="285"/>
      <c r="O17" s="481" t="s">
        <v>81</v>
      </c>
      <c r="P17" s="263"/>
      <c r="Q17" s="337"/>
    </row>
    <row r="18" spans="1:17" ht="16.5" customHeight="1" thickBot="1" x14ac:dyDescent="0.3">
      <c r="A18" s="242"/>
      <c r="B18" s="257"/>
      <c r="C18" s="257"/>
      <c r="D18" s="250"/>
      <c r="E18" s="257"/>
      <c r="F18" s="250"/>
      <c r="G18" s="257"/>
      <c r="H18" s="250"/>
      <c r="I18" s="250"/>
      <c r="J18" s="250"/>
      <c r="K18" s="250"/>
      <c r="L18" s="250"/>
      <c r="M18" s="250"/>
      <c r="N18" s="257"/>
      <c r="O18" s="257"/>
      <c r="P18" s="243"/>
      <c r="Q18" s="337"/>
    </row>
    <row r="19" spans="1:17" ht="16.5" thickBot="1" x14ac:dyDescent="0.3">
      <c r="A19" s="242"/>
      <c r="B19" s="291" t="s">
        <v>29</v>
      </c>
      <c r="C19" s="259"/>
      <c r="D19" s="292"/>
      <c r="E19" s="259"/>
      <c r="F19" s="292"/>
      <c r="G19" s="259"/>
      <c r="H19" s="292"/>
      <c r="I19" s="261"/>
      <c r="J19" s="292"/>
      <c r="K19" s="261"/>
      <c r="L19" s="623"/>
      <c r="M19" s="623"/>
      <c r="N19" s="257"/>
      <c r="O19" s="293"/>
      <c r="P19" s="263"/>
      <c r="Q19" s="337"/>
    </row>
    <row r="20" spans="1:17" ht="15.75" x14ac:dyDescent="0.25">
      <c r="A20" s="242"/>
      <c r="B20" s="294" t="s">
        <v>102</v>
      </c>
      <c r="C20" s="270"/>
      <c r="D20" s="269">
        <v>6</v>
      </c>
      <c r="E20" s="270"/>
      <c r="F20" s="269">
        <v>0</v>
      </c>
      <c r="G20" s="270"/>
      <c r="H20" s="269" t="s">
        <v>135</v>
      </c>
      <c r="I20" s="253"/>
      <c r="J20" s="269">
        <v>168</v>
      </c>
      <c r="K20" s="253"/>
      <c r="L20" s="271" t="s">
        <v>135</v>
      </c>
      <c r="M20" s="272" t="s">
        <v>135</v>
      </c>
      <c r="N20" s="285"/>
      <c r="O20" s="274" t="s">
        <v>82</v>
      </c>
      <c r="P20" s="263"/>
      <c r="Q20" s="337"/>
    </row>
    <row r="21" spans="1:17" ht="15.75" x14ac:dyDescent="0.25">
      <c r="A21" s="242"/>
      <c r="B21" s="267" t="s">
        <v>98</v>
      </c>
      <c r="C21" s="270"/>
      <c r="D21" s="269">
        <v>15</v>
      </c>
      <c r="E21" s="270"/>
      <c r="F21" s="269">
        <v>0</v>
      </c>
      <c r="G21" s="270"/>
      <c r="H21" s="269" t="s">
        <v>135</v>
      </c>
      <c r="I21" s="253"/>
      <c r="J21" s="269">
        <v>304</v>
      </c>
      <c r="K21" s="253"/>
      <c r="L21" s="271" t="s">
        <v>135</v>
      </c>
      <c r="M21" s="272" t="s">
        <v>135</v>
      </c>
      <c r="N21" s="285"/>
      <c r="O21" s="274" t="s">
        <v>82</v>
      </c>
      <c r="P21" s="263"/>
      <c r="Q21" s="337"/>
    </row>
    <row r="22" spans="1:17" ht="15.75" x14ac:dyDescent="0.25">
      <c r="A22" s="242"/>
      <c r="B22" s="267" t="s">
        <v>99</v>
      </c>
      <c r="C22" s="270"/>
      <c r="D22" s="269">
        <v>30</v>
      </c>
      <c r="E22" s="270"/>
      <c r="F22" s="269">
        <v>0</v>
      </c>
      <c r="G22" s="270"/>
      <c r="H22" s="269" t="s">
        <v>135</v>
      </c>
      <c r="I22" s="253"/>
      <c r="J22" s="269">
        <v>450</v>
      </c>
      <c r="K22" s="253"/>
      <c r="L22" s="271" t="s">
        <v>135</v>
      </c>
      <c r="M22" s="272" t="s">
        <v>135</v>
      </c>
      <c r="N22" s="285"/>
      <c r="O22" s="274" t="s">
        <v>82</v>
      </c>
      <c r="P22" s="263"/>
      <c r="Q22" s="337"/>
    </row>
    <row r="23" spans="1:17" ht="16.5" thickBot="1" x14ac:dyDescent="0.3">
      <c r="A23" s="242"/>
      <c r="B23" s="295" t="s">
        <v>100</v>
      </c>
      <c r="C23" s="270"/>
      <c r="D23" s="279">
        <v>45</v>
      </c>
      <c r="E23" s="270"/>
      <c r="F23" s="279">
        <v>0</v>
      </c>
      <c r="G23" s="270"/>
      <c r="H23" s="279" t="s">
        <v>135</v>
      </c>
      <c r="I23" s="253"/>
      <c r="J23" s="279">
        <v>600</v>
      </c>
      <c r="K23" s="253"/>
      <c r="L23" s="280" t="s">
        <v>135</v>
      </c>
      <c r="M23" s="281" t="s">
        <v>135</v>
      </c>
      <c r="N23" s="285"/>
      <c r="O23" s="274" t="s">
        <v>82</v>
      </c>
      <c r="P23" s="263"/>
      <c r="Q23" s="337"/>
    </row>
    <row r="24" spans="1:17" ht="16.5" customHeight="1" thickBot="1" x14ac:dyDescent="0.3">
      <c r="A24" s="242"/>
      <c r="B24" s="257"/>
      <c r="C24" s="257"/>
      <c r="D24" s="250"/>
      <c r="E24" s="257"/>
      <c r="F24" s="250"/>
      <c r="G24" s="257"/>
      <c r="H24" s="250"/>
      <c r="I24" s="250"/>
      <c r="J24" s="250"/>
      <c r="K24" s="250"/>
      <c r="L24" s="250"/>
      <c r="M24" s="250"/>
      <c r="N24" s="257"/>
      <c r="O24" s="257"/>
      <c r="P24" s="243"/>
      <c r="Q24" s="337"/>
    </row>
    <row r="25" spans="1:17" ht="16.5" thickBot="1" x14ac:dyDescent="0.3">
      <c r="A25" s="242"/>
      <c r="B25" s="296" t="s">
        <v>188</v>
      </c>
      <c r="C25" s="259"/>
      <c r="D25" s="297"/>
      <c r="E25" s="259"/>
      <c r="F25" s="297"/>
      <c r="G25" s="259"/>
      <c r="H25" s="297"/>
      <c r="I25" s="261"/>
      <c r="J25" s="297"/>
      <c r="K25" s="261"/>
      <c r="L25" s="624"/>
      <c r="M25" s="624"/>
      <c r="N25" s="257"/>
      <c r="O25" s="298"/>
      <c r="P25" s="263"/>
      <c r="Q25" s="337"/>
    </row>
    <row r="26" spans="1:17" ht="15.75" x14ac:dyDescent="0.25">
      <c r="A26" s="242"/>
      <c r="B26" s="294" t="s">
        <v>34</v>
      </c>
      <c r="C26" s="270"/>
      <c r="D26" s="269">
        <v>0</v>
      </c>
      <c r="E26" s="270"/>
      <c r="F26" s="269">
        <v>0</v>
      </c>
      <c r="G26" s="270"/>
      <c r="H26" s="269" t="s">
        <v>135</v>
      </c>
      <c r="I26" s="253"/>
      <c r="J26" s="269">
        <v>60</v>
      </c>
      <c r="K26" s="253"/>
      <c r="L26" s="271" t="s">
        <v>135</v>
      </c>
      <c r="M26" s="272" t="s">
        <v>135</v>
      </c>
      <c r="N26" s="285"/>
      <c r="O26" s="274" t="s">
        <v>84</v>
      </c>
      <c r="P26" s="263"/>
      <c r="Q26" s="337"/>
    </row>
    <row r="27" spans="1:17" ht="15.75" x14ac:dyDescent="0.25">
      <c r="A27" s="242"/>
      <c r="B27" s="267" t="s">
        <v>172</v>
      </c>
      <c r="C27" s="270"/>
      <c r="D27" s="269">
        <v>0</v>
      </c>
      <c r="E27" s="270"/>
      <c r="F27" s="269">
        <v>0</v>
      </c>
      <c r="G27" s="270"/>
      <c r="H27" s="269" t="s">
        <v>135</v>
      </c>
      <c r="I27" s="253"/>
      <c r="J27" s="269">
        <v>120</v>
      </c>
      <c r="K27" s="253"/>
      <c r="L27" s="271" t="s">
        <v>135</v>
      </c>
      <c r="M27" s="272" t="s">
        <v>135</v>
      </c>
      <c r="N27" s="285"/>
      <c r="O27" s="274" t="s">
        <v>84</v>
      </c>
      <c r="P27" s="263"/>
      <c r="Q27" s="337"/>
    </row>
    <row r="28" spans="1:17" ht="16.5" thickBot="1" x14ac:dyDescent="0.3">
      <c r="A28" s="242"/>
      <c r="B28" s="278" t="s">
        <v>173</v>
      </c>
      <c r="C28" s="270"/>
      <c r="D28" s="279">
        <v>0</v>
      </c>
      <c r="E28" s="270"/>
      <c r="F28" s="279">
        <v>0</v>
      </c>
      <c r="G28" s="270"/>
      <c r="H28" s="279" t="s">
        <v>135</v>
      </c>
      <c r="I28" s="253"/>
      <c r="J28" s="279">
        <v>200</v>
      </c>
      <c r="K28" s="253"/>
      <c r="L28" s="280" t="s">
        <v>135</v>
      </c>
      <c r="M28" s="281" t="s">
        <v>135</v>
      </c>
      <c r="N28" s="285"/>
      <c r="O28" s="288" t="s">
        <v>84</v>
      </c>
      <c r="P28" s="263"/>
      <c r="Q28" s="337"/>
    </row>
    <row r="29" spans="1:17" ht="16.5" customHeight="1" thickBot="1" x14ac:dyDescent="0.3">
      <c r="A29" s="242"/>
      <c r="B29" s="257"/>
      <c r="C29" s="257"/>
      <c r="D29" s="250"/>
      <c r="E29" s="257"/>
      <c r="F29" s="250"/>
      <c r="G29" s="257"/>
      <c r="H29" s="250"/>
      <c r="I29" s="250"/>
      <c r="J29" s="250"/>
      <c r="K29" s="250"/>
      <c r="L29" s="250"/>
      <c r="M29" s="250"/>
      <c r="N29" s="257"/>
      <c r="O29" s="257"/>
      <c r="P29" s="243"/>
      <c r="Q29" s="337"/>
    </row>
    <row r="30" spans="1:17" ht="16.5" thickBot="1" x14ac:dyDescent="0.3">
      <c r="A30" s="242"/>
      <c r="B30" s="299" t="s">
        <v>189</v>
      </c>
      <c r="C30" s="259"/>
      <c r="D30" s="300"/>
      <c r="E30" s="259"/>
      <c r="F30" s="300"/>
      <c r="G30" s="259"/>
      <c r="H30" s="300"/>
      <c r="I30" s="261"/>
      <c r="J30" s="300"/>
      <c r="K30" s="261"/>
      <c r="L30" s="625"/>
      <c r="M30" s="625"/>
      <c r="N30" s="257"/>
      <c r="O30" s="301"/>
      <c r="P30" s="263"/>
      <c r="Q30" s="337"/>
    </row>
    <row r="31" spans="1:17" ht="15.75" x14ac:dyDescent="0.25">
      <c r="A31" s="242"/>
      <c r="B31" s="294" t="s">
        <v>38</v>
      </c>
      <c r="C31" s="270"/>
      <c r="D31" s="269">
        <v>0</v>
      </c>
      <c r="E31" s="270"/>
      <c r="F31" s="269">
        <v>0</v>
      </c>
      <c r="G31" s="270"/>
      <c r="H31" s="269" t="s">
        <v>135</v>
      </c>
      <c r="I31" s="253"/>
      <c r="J31" s="269">
        <v>60</v>
      </c>
      <c r="K31" s="253"/>
      <c r="L31" s="271" t="s">
        <v>135</v>
      </c>
      <c r="M31" s="272" t="s">
        <v>135</v>
      </c>
      <c r="N31" s="285"/>
      <c r="O31" s="274" t="s">
        <v>85</v>
      </c>
      <c r="P31" s="263"/>
      <c r="Q31" s="337"/>
    </row>
    <row r="32" spans="1:17" ht="15.75" x14ac:dyDescent="0.25">
      <c r="A32" s="242"/>
      <c r="B32" s="267" t="s">
        <v>169</v>
      </c>
      <c r="C32" s="270"/>
      <c r="D32" s="269">
        <v>0</v>
      </c>
      <c r="E32" s="270"/>
      <c r="F32" s="269">
        <v>0</v>
      </c>
      <c r="G32" s="270"/>
      <c r="H32" s="269" t="s">
        <v>135</v>
      </c>
      <c r="I32" s="253"/>
      <c r="J32" s="269">
        <v>120</v>
      </c>
      <c r="K32" s="253"/>
      <c r="L32" s="271" t="s">
        <v>135</v>
      </c>
      <c r="M32" s="272" t="s">
        <v>135</v>
      </c>
      <c r="N32" s="285"/>
      <c r="O32" s="274" t="s">
        <v>85</v>
      </c>
      <c r="P32" s="263"/>
      <c r="Q32" s="337"/>
    </row>
    <row r="33" spans="1:17" ht="15.75" x14ac:dyDescent="0.25">
      <c r="A33" s="242"/>
      <c r="B33" s="267" t="s">
        <v>170</v>
      </c>
      <c r="C33" s="270"/>
      <c r="D33" s="269">
        <v>0</v>
      </c>
      <c r="E33" s="270"/>
      <c r="F33" s="269">
        <v>0</v>
      </c>
      <c r="G33" s="270"/>
      <c r="H33" s="269" t="s">
        <v>135</v>
      </c>
      <c r="I33" s="253"/>
      <c r="J33" s="269">
        <v>252</v>
      </c>
      <c r="K33" s="253"/>
      <c r="L33" s="271" t="s">
        <v>135</v>
      </c>
      <c r="M33" s="272" t="s">
        <v>135</v>
      </c>
      <c r="N33" s="285"/>
      <c r="O33" s="274" t="s">
        <v>85</v>
      </c>
      <c r="P33" s="263"/>
      <c r="Q33" s="337"/>
    </row>
    <row r="34" spans="1:17" ht="16.5" thickBot="1" x14ac:dyDescent="0.3">
      <c r="A34" s="242"/>
      <c r="B34" s="278" t="s">
        <v>171</v>
      </c>
      <c r="C34" s="270"/>
      <c r="D34" s="279">
        <v>0</v>
      </c>
      <c r="E34" s="270"/>
      <c r="F34" s="279">
        <v>0</v>
      </c>
      <c r="G34" s="270"/>
      <c r="H34" s="279" t="s">
        <v>135</v>
      </c>
      <c r="I34" s="253"/>
      <c r="J34" s="279">
        <v>399</v>
      </c>
      <c r="K34" s="253"/>
      <c r="L34" s="280" t="s">
        <v>135</v>
      </c>
      <c r="M34" s="281" t="s">
        <v>135</v>
      </c>
      <c r="N34" s="285"/>
      <c r="O34" s="288" t="s">
        <v>85</v>
      </c>
      <c r="P34" s="263"/>
      <c r="Q34" s="337"/>
    </row>
    <row r="35" spans="1:17" ht="16.5" thickBot="1" x14ac:dyDescent="0.3">
      <c r="A35" s="242"/>
      <c r="B35" s="257"/>
      <c r="C35" s="257"/>
      <c r="D35" s="250"/>
      <c r="E35" s="257"/>
      <c r="F35" s="250"/>
      <c r="G35" s="257"/>
      <c r="H35" s="250"/>
      <c r="I35" s="250"/>
      <c r="J35" s="250"/>
      <c r="K35" s="250"/>
      <c r="L35" s="250"/>
      <c r="M35" s="250"/>
      <c r="N35" s="257"/>
      <c r="O35" s="257"/>
      <c r="P35" s="243"/>
      <c r="Q35" s="337"/>
    </row>
    <row r="36" spans="1:17" ht="16.5" thickBot="1" x14ac:dyDescent="0.3">
      <c r="A36" s="242"/>
      <c r="B36" s="302" t="s">
        <v>60</v>
      </c>
      <c r="C36" s="259"/>
      <c r="D36" s="303"/>
      <c r="E36" s="259"/>
      <c r="F36" s="303"/>
      <c r="G36" s="259"/>
      <c r="H36" s="303"/>
      <c r="I36" s="261"/>
      <c r="J36" s="303"/>
      <c r="K36" s="261"/>
      <c r="L36" s="626"/>
      <c r="M36" s="626"/>
      <c r="N36" s="257"/>
      <c r="O36" s="483"/>
      <c r="P36" s="263"/>
      <c r="Q36" s="337"/>
    </row>
    <row r="37" spans="1:17" ht="15.75" x14ac:dyDescent="0.25">
      <c r="A37" s="242"/>
      <c r="B37" s="305" t="s">
        <v>42</v>
      </c>
      <c r="C37" s="270"/>
      <c r="D37" s="269">
        <v>0</v>
      </c>
      <c r="E37" s="270"/>
      <c r="F37" s="269">
        <v>0</v>
      </c>
      <c r="G37" s="270"/>
      <c r="H37" s="269" t="s">
        <v>135</v>
      </c>
      <c r="I37" s="253"/>
      <c r="J37" s="269" t="s">
        <v>135</v>
      </c>
      <c r="K37" s="253"/>
      <c r="L37" s="271" t="s">
        <v>135</v>
      </c>
      <c r="M37" s="272" t="s">
        <v>135</v>
      </c>
      <c r="N37" s="285"/>
      <c r="O37" s="480" t="s">
        <v>83</v>
      </c>
      <c r="P37" s="263"/>
      <c r="Q37" s="337"/>
    </row>
    <row r="38" spans="1:17" ht="15.75" x14ac:dyDescent="0.25">
      <c r="A38" s="242"/>
      <c r="B38" s="267" t="s">
        <v>110</v>
      </c>
      <c r="C38" s="270"/>
      <c r="D38" s="269">
        <v>0</v>
      </c>
      <c r="E38" s="270"/>
      <c r="F38" s="269">
        <v>0</v>
      </c>
      <c r="G38" s="270"/>
      <c r="H38" s="269" t="s">
        <v>135</v>
      </c>
      <c r="I38" s="253"/>
      <c r="J38" s="269" t="s">
        <v>135</v>
      </c>
      <c r="K38" s="253"/>
      <c r="L38" s="271" t="s">
        <v>135</v>
      </c>
      <c r="M38" s="272" t="s">
        <v>135</v>
      </c>
      <c r="N38" s="285"/>
      <c r="O38" s="480" t="s">
        <v>83</v>
      </c>
      <c r="P38" s="263"/>
      <c r="Q38" s="337"/>
    </row>
    <row r="39" spans="1:17" ht="16.5" thickBot="1" x14ac:dyDescent="0.3">
      <c r="A39" s="242"/>
      <c r="B39" s="278" t="s">
        <v>107</v>
      </c>
      <c r="C39" s="270"/>
      <c r="D39" s="279">
        <v>0</v>
      </c>
      <c r="E39" s="270"/>
      <c r="F39" s="279">
        <v>0</v>
      </c>
      <c r="G39" s="270"/>
      <c r="H39" s="279" t="s">
        <v>135</v>
      </c>
      <c r="I39" s="253"/>
      <c r="J39" s="279" t="s">
        <v>135</v>
      </c>
      <c r="K39" s="253"/>
      <c r="L39" s="280" t="s">
        <v>135</v>
      </c>
      <c r="M39" s="281" t="s">
        <v>135</v>
      </c>
      <c r="N39" s="285"/>
      <c r="O39" s="484" t="s">
        <v>106</v>
      </c>
      <c r="P39" s="263"/>
      <c r="Q39" s="337"/>
    </row>
    <row r="40" spans="1:17" ht="16.5" thickBot="1" x14ac:dyDescent="0.3">
      <c r="A40" s="242"/>
      <c r="B40" s="257"/>
      <c r="C40" s="257"/>
      <c r="D40" s="250"/>
      <c r="E40" s="257"/>
      <c r="F40" s="250"/>
      <c r="G40" s="257"/>
      <c r="H40" s="250"/>
      <c r="I40" s="250"/>
      <c r="J40" s="250"/>
      <c r="K40" s="250"/>
      <c r="L40" s="250"/>
      <c r="M40" s="250"/>
      <c r="N40" s="257"/>
      <c r="O40" s="257"/>
      <c r="P40" s="243"/>
      <c r="Q40" s="337"/>
    </row>
    <row r="41" spans="1:17" ht="15.75" x14ac:dyDescent="0.25">
      <c r="A41" s="242"/>
      <c r="B41" s="306" t="s">
        <v>62</v>
      </c>
      <c r="C41" s="259"/>
      <c r="D41" s="307"/>
      <c r="E41" s="259"/>
      <c r="F41" s="307"/>
      <c r="G41" s="259"/>
      <c r="H41" s="307"/>
      <c r="I41" s="261"/>
      <c r="J41" s="307"/>
      <c r="K41" s="261"/>
      <c r="L41" s="627"/>
      <c r="M41" s="627"/>
      <c r="N41" s="257"/>
      <c r="O41" s="308"/>
      <c r="P41" s="263"/>
      <c r="Q41" s="337"/>
    </row>
    <row r="42" spans="1:17" ht="15.75" x14ac:dyDescent="0.25">
      <c r="A42" s="242"/>
      <c r="B42" s="267" t="s">
        <v>63</v>
      </c>
      <c r="C42" s="270"/>
      <c r="D42" s="269" t="s">
        <v>135</v>
      </c>
      <c r="E42" s="270"/>
      <c r="F42" s="269">
        <v>0</v>
      </c>
      <c r="G42" s="270"/>
      <c r="H42" s="269" t="s">
        <v>135</v>
      </c>
      <c r="I42" s="253"/>
      <c r="J42" s="269" t="s">
        <v>135</v>
      </c>
      <c r="K42" s="253"/>
      <c r="L42" s="271" t="s">
        <v>135</v>
      </c>
      <c r="M42" s="272" t="s">
        <v>135</v>
      </c>
      <c r="N42" s="285"/>
      <c r="O42" s="309" t="s">
        <v>86</v>
      </c>
      <c r="P42" s="263"/>
      <c r="Q42" s="337"/>
    </row>
    <row r="43" spans="1:17" ht="15.75" x14ac:dyDescent="0.25">
      <c r="A43" s="242"/>
      <c r="B43" s="267"/>
      <c r="C43" s="270"/>
      <c r="D43" s="269">
        <v>0</v>
      </c>
      <c r="E43" s="270"/>
      <c r="F43" s="269">
        <v>0</v>
      </c>
      <c r="G43" s="270"/>
      <c r="H43" s="269">
        <v>0</v>
      </c>
      <c r="I43" s="253"/>
      <c r="J43" s="269">
        <v>0</v>
      </c>
      <c r="K43" s="253"/>
      <c r="L43" s="271">
        <f>H43*J43</f>
        <v>0</v>
      </c>
      <c r="M43" s="272">
        <f>L43*0.0929</f>
        <v>0</v>
      </c>
      <c r="N43" s="285"/>
      <c r="O43" s="274"/>
      <c r="P43" s="263"/>
      <c r="Q43" s="337"/>
    </row>
    <row r="44" spans="1:17" ht="15.75" x14ac:dyDescent="0.25">
      <c r="A44" s="242"/>
      <c r="B44" s="267"/>
      <c r="C44" s="270"/>
      <c r="D44" s="269">
        <v>0</v>
      </c>
      <c r="E44" s="270"/>
      <c r="F44" s="269">
        <v>0</v>
      </c>
      <c r="G44" s="270"/>
      <c r="H44" s="269">
        <v>0</v>
      </c>
      <c r="I44" s="253"/>
      <c r="J44" s="269">
        <v>0</v>
      </c>
      <c r="K44" s="253"/>
      <c r="L44" s="271">
        <f>H44*J44</f>
        <v>0</v>
      </c>
      <c r="M44" s="272">
        <f>L44*0.0929</f>
        <v>0</v>
      </c>
      <c r="N44" s="285"/>
      <c r="O44" s="274"/>
      <c r="P44" s="263"/>
      <c r="Q44" s="337"/>
    </row>
    <row r="45" spans="1:17" ht="16.5" thickBot="1" x14ac:dyDescent="0.3">
      <c r="A45" s="242"/>
      <c r="B45" s="278"/>
      <c r="C45" s="270"/>
      <c r="D45" s="279">
        <v>0</v>
      </c>
      <c r="E45" s="270"/>
      <c r="F45" s="279">
        <v>0</v>
      </c>
      <c r="G45" s="270"/>
      <c r="H45" s="279">
        <v>0</v>
      </c>
      <c r="I45" s="253"/>
      <c r="J45" s="279">
        <v>0</v>
      </c>
      <c r="K45" s="253"/>
      <c r="L45" s="280">
        <f>H45*J45</f>
        <v>0</v>
      </c>
      <c r="M45" s="281">
        <f>L45*0.0929</f>
        <v>0</v>
      </c>
      <c r="N45" s="285"/>
      <c r="O45" s="288"/>
      <c r="P45" s="263"/>
      <c r="Q45" s="337"/>
    </row>
    <row r="46" spans="1:17" ht="16.5" thickBot="1" x14ac:dyDescent="0.3">
      <c r="A46" s="242"/>
      <c r="B46" s="257"/>
      <c r="C46" s="257"/>
      <c r="D46" s="250"/>
      <c r="E46" s="257"/>
      <c r="F46" s="250"/>
      <c r="G46" s="257"/>
      <c r="H46" s="250"/>
      <c r="I46" s="250"/>
      <c r="J46" s="250"/>
      <c r="K46" s="250"/>
      <c r="L46" s="250"/>
      <c r="M46" s="250"/>
      <c r="N46" s="257"/>
      <c r="O46" s="257"/>
      <c r="P46" s="243"/>
      <c r="Q46" s="337"/>
    </row>
    <row r="47" spans="1:17" ht="16.5" thickBot="1" x14ac:dyDescent="0.3">
      <c r="A47" s="242"/>
      <c r="B47" s="310" t="s">
        <v>48</v>
      </c>
      <c r="C47" s="259"/>
      <c r="D47" s="311"/>
      <c r="E47" s="259"/>
      <c r="F47" s="311"/>
      <c r="G47" s="259"/>
      <c r="H47" s="311"/>
      <c r="I47" s="261"/>
      <c r="J47" s="311"/>
      <c r="K47" s="261"/>
      <c r="L47" s="312" t="s">
        <v>135</v>
      </c>
      <c r="M47" s="313" t="s">
        <v>135</v>
      </c>
      <c r="N47" s="257"/>
      <c r="O47" s="314"/>
      <c r="P47" s="263"/>
      <c r="Q47" s="337"/>
    </row>
    <row r="48" spans="1:17" ht="16.5" thickBot="1" x14ac:dyDescent="0.3">
      <c r="A48" s="242"/>
      <c r="B48" s="315" t="s">
        <v>49</v>
      </c>
      <c r="C48" s="259"/>
      <c r="D48" s="316">
        <v>0.15</v>
      </c>
      <c r="E48" s="259"/>
      <c r="F48" s="311"/>
      <c r="G48" s="259"/>
      <c r="H48" s="311"/>
      <c r="I48" s="261"/>
      <c r="J48" s="311"/>
      <c r="K48" s="261"/>
      <c r="L48" s="317" t="s">
        <v>135</v>
      </c>
      <c r="M48" s="318" t="s">
        <v>135</v>
      </c>
      <c r="N48" s="257"/>
      <c r="O48" s="274"/>
      <c r="P48" s="263"/>
      <c r="Q48" s="337"/>
    </row>
    <row r="49" spans="1:17" ht="16.5" thickBot="1" x14ac:dyDescent="0.3">
      <c r="A49" s="242"/>
      <c r="B49" s="319" t="s">
        <v>50</v>
      </c>
      <c r="C49" s="259"/>
      <c r="D49" s="311"/>
      <c r="E49" s="259"/>
      <c r="F49" s="311"/>
      <c r="G49" s="259"/>
      <c r="H49" s="311"/>
      <c r="I49" s="261"/>
      <c r="J49" s="311"/>
      <c r="K49" s="261"/>
      <c r="L49" s="320" t="s">
        <v>135</v>
      </c>
      <c r="M49" s="321" t="s">
        <v>135</v>
      </c>
      <c r="N49" s="257"/>
      <c r="O49" s="288"/>
      <c r="P49" s="263"/>
      <c r="Q49" s="337"/>
    </row>
    <row r="50" spans="1:17" s="13" customFormat="1" ht="27.6" customHeight="1" thickBot="1" x14ac:dyDescent="0.3">
      <c r="A50" s="242"/>
      <c r="B50" s="257"/>
      <c r="C50" s="257"/>
      <c r="D50" s="250"/>
      <c r="E50" s="257"/>
      <c r="F50" s="250"/>
      <c r="G50" s="257"/>
      <c r="H50" s="250"/>
      <c r="I50" s="250"/>
      <c r="J50" s="250"/>
      <c r="K50" s="250"/>
      <c r="L50" s="250"/>
      <c r="M50" s="250"/>
      <c r="N50" s="257"/>
      <c r="O50" s="257"/>
      <c r="P50" s="243"/>
      <c r="Q50" s="337"/>
    </row>
    <row r="51" spans="1:17" s="1" customFormat="1" ht="51" customHeight="1" thickBot="1" x14ac:dyDescent="0.3">
      <c r="A51" s="330"/>
      <c r="B51" s="336" t="s">
        <v>5</v>
      </c>
      <c r="C51" s="246"/>
      <c r="D51" s="336" t="s">
        <v>16</v>
      </c>
      <c r="E51" s="246"/>
      <c r="F51" s="336"/>
      <c r="G51" s="246"/>
      <c r="H51" s="336"/>
      <c r="I51" s="247"/>
      <c r="J51" s="336"/>
      <c r="K51" s="247"/>
      <c r="L51" s="628" t="s">
        <v>55</v>
      </c>
      <c r="M51" s="628"/>
      <c r="N51" s="246"/>
      <c r="O51" s="485" t="s">
        <v>6</v>
      </c>
      <c r="P51" s="331"/>
      <c r="Q51" s="337"/>
    </row>
    <row r="52" spans="1:17" s="1" customFormat="1" ht="15.75" x14ac:dyDescent="0.25">
      <c r="A52" s="242"/>
      <c r="B52" s="323" t="s">
        <v>53</v>
      </c>
      <c r="C52" s="259"/>
      <c r="D52" s="324"/>
      <c r="E52" s="259"/>
      <c r="F52" s="324"/>
      <c r="G52" s="259"/>
      <c r="H52" s="324"/>
      <c r="I52" s="261"/>
      <c r="J52" s="324"/>
      <c r="K52" s="261"/>
      <c r="L52" s="629"/>
      <c r="M52" s="629"/>
      <c r="N52" s="257"/>
      <c r="O52" s="486"/>
      <c r="P52" s="263"/>
      <c r="Q52" s="337"/>
    </row>
    <row r="53" spans="1:17" s="1" customFormat="1" ht="15.75" x14ac:dyDescent="0.25">
      <c r="A53" s="242"/>
      <c r="B53" s="267" t="s">
        <v>54</v>
      </c>
      <c r="C53" s="270"/>
      <c r="D53" s="269" t="s">
        <v>135</v>
      </c>
      <c r="E53" s="270"/>
      <c r="F53" s="269"/>
      <c r="G53" s="270"/>
      <c r="H53" s="269"/>
      <c r="I53" s="253"/>
      <c r="J53" s="269"/>
      <c r="K53" s="253"/>
      <c r="L53" s="683" t="s">
        <v>135</v>
      </c>
      <c r="M53" s="683"/>
      <c r="N53" s="285"/>
      <c r="O53" s="480">
        <v>9</v>
      </c>
      <c r="P53" s="263"/>
      <c r="Q53" s="337"/>
    </row>
    <row r="54" spans="1:17" s="1" customFormat="1" ht="15.6" customHeight="1" thickBot="1" x14ac:dyDescent="0.3">
      <c r="A54" s="242"/>
      <c r="B54" s="267" t="s">
        <v>87</v>
      </c>
      <c r="C54" s="270"/>
      <c r="D54" s="269" t="s">
        <v>135</v>
      </c>
      <c r="E54" s="270"/>
      <c r="F54" s="269"/>
      <c r="G54" s="270"/>
      <c r="H54" s="269"/>
      <c r="I54" s="253"/>
      <c r="J54" s="269"/>
      <c r="K54" s="253"/>
      <c r="L54" s="683" t="s">
        <v>135</v>
      </c>
      <c r="M54" s="683"/>
      <c r="N54" s="285"/>
      <c r="O54" s="484">
        <v>9</v>
      </c>
      <c r="P54" s="263"/>
      <c r="Q54" s="337"/>
    </row>
    <row r="55" spans="1:17" s="1" customFormat="1" ht="16.5" thickBot="1" x14ac:dyDescent="0.3">
      <c r="A55" s="242"/>
      <c r="B55" s="257"/>
      <c r="C55" s="257"/>
      <c r="D55" s="250"/>
      <c r="E55" s="257"/>
      <c r="F55" s="250"/>
      <c r="G55" s="257"/>
      <c r="H55" s="250"/>
      <c r="I55" s="250"/>
      <c r="J55" s="250"/>
      <c r="K55" s="250"/>
      <c r="L55" s="250"/>
      <c r="M55" s="250"/>
      <c r="N55" s="257"/>
      <c r="O55" s="326"/>
      <c r="P55" s="243"/>
      <c r="Q55" s="337"/>
    </row>
    <row r="56" spans="1:17" s="1" customFormat="1" ht="18" customHeight="1" thickBot="1" x14ac:dyDescent="0.3">
      <c r="A56" s="242"/>
      <c r="B56" s="327" t="s">
        <v>56</v>
      </c>
      <c r="C56" s="270"/>
      <c r="D56" s="328"/>
      <c r="E56" s="270"/>
      <c r="F56" s="328"/>
      <c r="G56" s="270"/>
      <c r="H56" s="328"/>
      <c r="I56" s="253"/>
      <c r="J56" s="328"/>
      <c r="K56" s="253"/>
      <c r="L56" s="684" t="s">
        <v>135</v>
      </c>
      <c r="M56" s="684"/>
      <c r="N56" s="285"/>
      <c r="O56" s="335"/>
      <c r="P56" s="263"/>
      <c r="Q56" s="337"/>
    </row>
    <row r="57" spans="1:17" s="13" customFormat="1" ht="25.9" customHeight="1" thickBot="1" x14ac:dyDescent="0.3">
      <c r="A57" s="242"/>
      <c r="B57" s="257"/>
      <c r="C57" s="257"/>
      <c r="D57" s="250"/>
      <c r="E57" s="257"/>
      <c r="F57" s="250"/>
      <c r="G57" s="257"/>
      <c r="H57" s="250"/>
      <c r="I57" s="250"/>
      <c r="J57" s="250"/>
      <c r="K57" s="250"/>
      <c r="L57" s="250"/>
      <c r="M57" s="250"/>
      <c r="N57" s="257"/>
      <c r="O57" s="326"/>
      <c r="P57" s="243"/>
      <c r="Q57" s="337"/>
    </row>
    <row r="58" spans="1:17" s="1" customFormat="1" ht="15.75" customHeight="1" thickBot="1" x14ac:dyDescent="0.3">
      <c r="A58" s="330"/>
      <c r="B58" s="619"/>
      <c r="C58" s="619"/>
      <c r="D58" s="619"/>
      <c r="E58" s="619"/>
      <c r="F58" s="619"/>
      <c r="G58" s="619"/>
      <c r="H58" s="619"/>
      <c r="I58" s="619"/>
      <c r="J58" s="619"/>
      <c r="K58" s="619"/>
      <c r="L58" s="619"/>
      <c r="M58" s="619"/>
      <c r="N58" s="619"/>
      <c r="O58" s="619"/>
      <c r="P58" s="331"/>
      <c r="Q58" s="337"/>
    </row>
    <row r="59" spans="1:17" s="1" customFormat="1" ht="73.5" customHeight="1" thickBot="1" x14ac:dyDescent="0.3">
      <c r="A59" s="242"/>
      <c r="B59" s="674" t="s">
        <v>197</v>
      </c>
      <c r="C59" s="675"/>
      <c r="D59" s="675"/>
      <c r="E59" s="675"/>
      <c r="F59" s="675"/>
      <c r="G59" s="675"/>
      <c r="H59" s="675"/>
      <c r="I59" s="675"/>
      <c r="J59" s="675"/>
      <c r="K59" s="675"/>
      <c r="L59" s="675"/>
      <c r="M59" s="675"/>
      <c r="N59" s="675"/>
      <c r="O59" s="676"/>
      <c r="P59" s="263"/>
      <c r="Q59" s="337"/>
    </row>
    <row r="60" spans="1:17" s="1" customFormat="1" ht="14.25" customHeight="1" outlineLevel="1" thickBot="1" x14ac:dyDescent="0.3">
      <c r="A60" s="242"/>
      <c r="B60" s="677"/>
      <c r="C60" s="678"/>
      <c r="D60" s="678"/>
      <c r="E60" s="678"/>
      <c r="F60" s="678"/>
      <c r="G60" s="678"/>
      <c r="H60" s="678"/>
      <c r="I60" s="678"/>
      <c r="J60" s="678"/>
      <c r="K60" s="678"/>
      <c r="L60" s="678"/>
      <c r="M60" s="678"/>
      <c r="N60" s="678"/>
      <c r="O60" s="679"/>
      <c r="P60" s="263"/>
      <c r="Q60" s="337"/>
    </row>
    <row r="61" spans="1:17" ht="16.5" thickBot="1" x14ac:dyDescent="0.3">
      <c r="A61" s="242"/>
      <c r="B61" s="677"/>
      <c r="C61" s="678"/>
      <c r="D61" s="678"/>
      <c r="E61" s="678"/>
      <c r="F61" s="678"/>
      <c r="G61" s="678"/>
      <c r="H61" s="678"/>
      <c r="I61" s="678"/>
      <c r="J61" s="678"/>
      <c r="K61" s="678"/>
      <c r="L61" s="678"/>
      <c r="M61" s="678"/>
      <c r="N61" s="678"/>
      <c r="O61" s="679"/>
      <c r="P61" s="263"/>
      <c r="Q61" s="337"/>
    </row>
    <row r="62" spans="1:17" ht="15.75" thickBot="1" x14ac:dyDescent="0.3">
      <c r="A62" s="337"/>
      <c r="B62" s="677"/>
      <c r="C62" s="678"/>
      <c r="D62" s="678"/>
      <c r="E62" s="678"/>
      <c r="F62" s="678"/>
      <c r="G62" s="678"/>
      <c r="H62" s="678"/>
      <c r="I62" s="678"/>
      <c r="J62" s="678"/>
      <c r="K62" s="678"/>
      <c r="L62" s="678"/>
      <c r="M62" s="678"/>
      <c r="N62" s="678"/>
      <c r="O62" s="679"/>
      <c r="P62" s="337"/>
      <c r="Q62" s="337"/>
    </row>
    <row r="63" spans="1:17" ht="15.75" thickBot="1" x14ac:dyDescent="0.3">
      <c r="A63" s="337"/>
      <c r="B63" s="677"/>
      <c r="C63" s="678"/>
      <c r="D63" s="678"/>
      <c r="E63" s="678"/>
      <c r="F63" s="678"/>
      <c r="G63" s="678"/>
      <c r="H63" s="678"/>
      <c r="I63" s="678"/>
      <c r="J63" s="678"/>
      <c r="K63" s="678"/>
      <c r="L63" s="678"/>
      <c r="M63" s="678"/>
      <c r="N63" s="678"/>
      <c r="O63" s="679"/>
      <c r="P63" s="337"/>
      <c r="Q63" s="337"/>
    </row>
    <row r="64" spans="1:17" ht="15.75" thickBot="1" x14ac:dyDescent="0.3">
      <c r="A64" s="337"/>
      <c r="B64" s="677"/>
      <c r="C64" s="678"/>
      <c r="D64" s="678"/>
      <c r="E64" s="678"/>
      <c r="F64" s="678"/>
      <c r="G64" s="678"/>
      <c r="H64" s="678"/>
      <c r="I64" s="678"/>
      <c r="J64" s="678"/>
      <c r="K64" s="678"/>
      <c r="L64" s="678"/>
      <c r="M64" s="678"/>
      <c r="N64" s="678"/>
      <c r="O64" s="679"/>
      <c r="P64" s="337"/>
      <c r="Q64" s="337"/>
    </row>
    <row r="65" spans="1:17" ht="15.75" thickBot="1" x14ac:dyDescent="0.3">
      <c r="A65" s="337"/>
      <c r="B65" s="677"/>
      <c r="C65" s="678"/>
      <c r="D65" s="678"/>
      <c r="E65" s="678"/>
      <c r="F65" s="678"/>
      <c r="G65" s="678"/>
      <c r="H65" s="678"/>
      <c r="I65" s="678"/>
      <c r="J65" s="678"/>
      <c r="K65" s="678"/>
      <c r="L65" s="678"/>
      <c r="M65" s="678"/>
      <c r="N65" s="678"/>
      <c r="O65" s="679"/>
      <c r="P65" s="337"/>
      <c r="Q65" s="337"/>
    </row>
    <row r="66" spans="1:17" ht="15.75" thickBot="1" x14ac:dyDescent="0.3">
      <c r="A66" s="337"/>
      <c r="B66" s="677"/>
      <c r="C66" s="678"/>
      <c r="D66" s="678"/>
      <c r="E66" s="678"/>
      <c r="F66" s="678"/>
      <c r="G66" s="678"/>
      <c r="H66" s="678"/>
      <c r="I66" s="678"/>
      <c r="J66" s="678"/>
      <c r="K66" s="678"/>
      <c r="L66" s="678"/>
      <c r="M66" s="678"/>
      <c r="N66" s="678"/>
      <c r="O66" s="679"/>
      <c r="P66" s="337"/>
      <c r="Q66" s="337"/>
    </row>
    <row r="67" spans="1:17" ht="15.75" thickBot="1" x14ac:dyDescent="0.3">
      <c r="A67" s="337"/>
      <c r="B67" s="677"/>
      <c r="C67" s="678"/>
      <c r="D67" s="678"/>
      <c r="E67" s="678"/>
      <c r="F67" s="678"/>
      <c r="G67" s="678"/>
      <c r="H67" s="678"/>
      <c r="I67" s="678"/>
      <c r="J67" s="678"/>
      <c r="K67" s="678"/>
      <c r="L67" s="678"/>
      <c r="M67" s="678"/>
      <c r="N67" s="678"/>
      <c r="O67" s="679"/>
      <c r="P67" s="337"/>
      <c r="Q67" s="337"/>
    </row>
    <row r="68" spans="1:17" ht="15.75" thickBot="1" x14ac:dyDescent="0.3">
      <c r="A68" s="337"/>
      <c r="B68" s="677"/>
      <c r="C68" s="678"/>
      <c r="D68" s="678"/>
      <c r="E68" s="678"/>
      <c r="F68" s="678"/>
      <c r="G68" s="678"/>
      <c r="H68" s="678"/>
      <c r="I68" s="678"/>
      <c r="J68" s="678"/>
      <c r="K68" s="678"/>
      <c r="L68" s="678"/>
      <c r="M68" s="678"/>
      <c r="N68" s="678"/>
      <c r="O68" s="679"/>
      <c r="P68" s="337"/>
      <c r="Q68" s="337"/>
    </row>
    <row r="69" spans="1:17" ht="15.75" thickBot="1" x14ac:dyDescent="0.3">
      <c r="A69" s="337"/>
      <c r="B69" s="677"/>
      <c r="C69" s="678"/>
      <c r="D69" s="678"/>
      <c r="E69" s="678"/>
      <c r="F69" s="678"/>
      <c r="G69" s="678"/>
      <c r="H69" s="678"/>
      <c r="I69" s="678"/>
      <c r="J69" s="678"/>
      <c r="K69" s="678"/>
      <c r="L69" s="678"/>
      <c r="M69" s="678"/>
      <c r="N69" s="678"/>
      <c r="O69" s="679"/>
      <c r="P69" s="337"/>
      <c r="Q69" s="337"/>
    </row>
    <row r="70" spans="1:17" ht="15.75" thickBot="1" x14ac:dyDescent="0.3">
      <c r="A70" s="337"/>
      <c r="B70" s="677"/>
      <c r="C70" s="678"/>
      <c r="D70" s="678"/>
      <c r="E70" s="678"/>
      <c r="F70" s="678"/>
      <c r="G70" s="678"/>
      <c r="H70" s="678"/>
      <c r="I70" s="678"/>
      <c r="J70" s="678"/>
      <c r="K70" s="678"/>
      <c r="L70" s="678"/>
      <c r="M70" s="678"/>
      <c r="N70" s="678"/>
      <c r="O70" s="679"/>
      <c r="P70" s="337"/>
      <c r="Q70" s="337"/>
    </row>
    <row r="71" spans="1:17" ht="15.75" thickBot="1" x14ac:dyDescent="0.3">
      <c r="A71" s="337"/>
      <c r="B71" s="680"/>
      <c r="C71" s="681"/>
      <c r="D71" s="681"/>
      <c r="E71" s="681"/>
      <c r="F71" s="681"/>
      <c r="G71" s="681"/>
      <c r="H71" s="681"/>
      <c r="I71" s="681"/>
      <c r="J71" s="681"/>
      <c r="K71" s="681"/>
      <c r="L71" s="681"/>
      <c r="M71" s="681"/>
      <c r="N71" s="681"/>
      <c r="O71" s="682"/>
      <c r="P71" s="337"/>
      <c r="Q71" s="337"/>
    </row>
    <row r="72" spans="1:17" x14ac:dyDescent="0.25">
      <c r="A72" s="337"/>
      <c r="B72" s="337"/>
      <c r="C72" s="337"/>
      <c r="D72" s="337"/>
      <c r="E72" s="337"/>
      <c r="F72" s="337"/>
      <c r="G72" s="337"/>
      <c r="H72" s="337"/>
      <c r="I72" s="337"/>
      <c r="J72" s="337"/>
      <c r="K72" s="337"/>
      <c r="L72" s="337"/>
      <c r="M72" s="337"/>
      <c r="N72" s="337"/>
      <c r="O72" s="337"/>
      <c r="P72" s="337"/>
      <c r="Q72" s="337"/>
    </row>
    <row r="73" spans="1:17" x14ac:dyDescent="0.25">
      <c r="A73" s="337"/>
      <c r="B73" s="337"/>
      <c r="C73" s="337"/>
      <c r="D73" s="337"/>
      <c r="E73" s="337"/>
      <c r="F73" s="337"/>
      <c r="G73" s="337"/>
      <c r="H73" s="337"/>
      <c r="I73" s="337"/>
      <c r="J73" s="337"/>
      <c r="K73" s="337"/>
      <c r="L73" s="337"/>
      <c r="M73" s="337"/>
      <c r="N73" s="337"/>
      <c r="O73" s="337"/>
      <c r="P73" s="337"/>
      <c r="Q73" s="337"/>
    </row>
    <row r="74" spans="1:17" x14ac:dyDescent="0.25">
      <c r="A74" s="337"/>
      <c r="B74" s="337"/>
      <c r="C74" s="337"/>
      <c r="D74" s="337"/>
      <c r="E74" s="337"/>
      <c r="F74" s="337"/>
      <c r="G74" s="337"/>
      <c r="H74" s="337"/>
      <c r="I74" s="337"/>
      <c r="J74" s="337"/>
      <c r="K74" s="337"/>
      <c r="L74" s="337"/>
      <c r="M74" s="337"/>
      <c r="N74" s="337"/>
      <c r="O74" s="337"/>
      <c r="P74" s="337"/>
      <c r="Q74" s="337"/>
    </row>
    <row r="75" spans="1:17" x14ac:dyDescent="0.25">
      <c r="A75" s="337"/>
      <c r="B75" s="337"/>
      <c r="C75" s="337"/>
      <c r="D75" s="337"/>
      <c r="E75" s="337"/>
      <c r="F75" s="337"/>
      <c r="G75" s="337"/>
      <c r="H75" s="337"/>
      <c r="I75" s="337"/>
      <c r="J75" s="337"/>
      <c r="K75" s="337"/>
      <c r="L75" s="337"/>
      <c r="M75" s="337"/>
      <c r="N75" s="337"/>
      <c r="O75" s="337"/>
      <c r="P75" s="337"/>
      <c r="Q75" s="337"/>
    </row>
  </sheetData>
  <mergeCells count="17">
    <mergeCell ref="L19:M19"/>
    <mergeCell ref="L25:M25"/>
    <mergeCell ref="L30:M30"/>
    <mergeCell ref="L36:M36"/>
    <mergeCell ref="L41:M41"/>
    <mergeCell ref="B1:O1"/>
    <mergeCell ref="L2:M2"/>
    <mergeCell ref="L5:M5"/>
    <mergeCell ref="L7:M7"/>
    <mergeCell ref="L13:M13"/>
    <mergeCell ref="B59:O71"/>
    <mergeCell ref="L51:M51"/>
    <mergeCell ref="L52:M52"/>
    <mergeCell ref="L53:M53"/>
    <mergeCell ref="L54:M54"/>
    <mergeCell ref="L56:M56"/>
    <mergeCell ref="B58:O58"/>
  </mergeCells>
  <pageMargins left="0.5" right="0.5" top="0.5" bottom="0.5" header="0.3" footer="0.3"/>
  <pageSetup scale="50" fitToHeight="0"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5"/>
  <sheetViews>
    <sheetView showGridLines="0" topLeftCell="A66" zoomScaleNormal="100" zoomScaleSheetLayoutView="100" workbookViewId="0">
      <selection activeCell="R17" sqref="R17"/>
    </sheetView>
  </sheetViews>
  <sheetFormatPr defaultRowHeight="15" x14ac:dyDescent="0.25"/>
  <cols>
    <col min="1" max="1" width="5.85546875" customWidth="1"/>
    <col min="2" max="2" width="43.7109375" customWidth="1"/>
    <col min="3" max="3" width="1.7109375" customWidth="1"/>
    <col min="4" max="4" width="18.7109375" customWidth="1"/>
    <col min="5" max="5" width="1.7109375" customWidth="1"/>
    <col min="6" max="6" width="9.85546875" customWidth="1"/>
    <col min="7" max="7" width="1.85546875" customWidth="1"/>
    <col min="8" max="8" width="16.140625" customWidth="1"/>
    <col min="9" max="9" width="1.7109375" customWidth="1"/>
    <col min="10" max="10" width="20.7109375" customWidth="1"/>
    <col min="11" max="11" width="1.5703125" customWidth="1"/>
    <col min="12" max="12" width="8.85546875" customWidth="1"/>
    <col min="13" max="13" width="11.85546875" customWidth="1"/>
    <col min="14" max="14" width="1.7109375" customWidth="1"/>
    <col min="15" max="15" width="28.42578125" customWidth="1"/>
    <col min="16" max="16" width="8.85546875" customWidth="1"/>
  </cols>
  <sheetData>
    <row r="2" spans="1:17" ht="16.149999999999999" thickBot="1" x14ac:dyDescent="0.35">
      <c r="A2" s="242"/>
      <c r="B2" s="633"/>
      <c r="C2" s="633"/>
      <c r="D2" s="633"/>
      <c r="E2" s="633"/>
      <c r="F2" s="633"/>
      <c r="G2" s="633"/>
      <c r="H2" s="633"/>
      <c r="I2" s="633"/>
      <c r="J2" s="633"/>
      <c r="K2" s="633"/>
      <c r="L2" s="633"/>
      <c r="M2" s="633"/>
      <c r="N2" s="633"/>
      <c r="O2" s="633"/>
      <c r="P2" s="243"/>
      <c r="Q2" s="7"/>
    </row>
    <row r="3" spans="1:17" ht="56.45" customHeight="1" x14ac:dyDescent="0.3">
      <c r="A3" s="330"/>
      <c r="B3" s="338" t="s">
        <v>5</v>
      </c>
      <c r="C3" s="246"/>
      <c r="D3" s="338" t="s">
        <v>16</v>
      </c>
      <c r="E3" s="246"/>
      <c r="F3" s="338" t="s">
        <v>17</v>
      </c>
      <c r="G3" s="246"/>
      <c r="H3" s="338" t="s">
        <v>18</v>
      </c>
      <c r="I3" s="247"/>
      <c r="J3" s="338" t="s">
        <v>64</v>
      </c>
      <c r="K3" s="247"/>
      <c r="L3" s="634" t="s">
        <v>20</v>
      </c>
      <c r="M3" s="634"/>
      <c r="N3" s="246"/>
      <c r="O3" s="338" t="s">
        <v>6</v>
      </c>
      <c r="P3" s="331"/>
      <c r="Q3" s="9"/>
    </row>
    <row r="4" spans="1:17" ht="16.149999999999999" customHeight="1" thickBot="1" x14ac:dyDescent="0.35">
      <c r="A4" s="242"/>
      <c r="B4" s="249"/>
      <c r="C4" s="250"/>
      <c r="D4" s="251"/>
      <c r="E4" s="250"/>
      <c r="F4" s="251"/>
      <c r="G4" s="250"/>
      <c r="H4" s="251"/>
      <c r="I4" s="250"/>
      <c r="J4" s="252" t="s">
        <v>0</v>
      </c>
      <c r="K4" s="253"/>
      <c r="L4" s="254" t="s">
        <v>0</v>
      </c>
      <c r="M4" s="255" t="s">
        <v>1</v>
      </c>
      <c r="N4" s="250"/>
      <c r="O4" s="256"/>
      <c r="P4" s="243"/>
      <c r="Q4" s="8"/>
    </row>
    <row r="5" spans="1:17" ht="16.149999999999999" thickBot="1" x14ac:dyDescent="0.35">
      <c r="A5" s="242"/>
      <c r="B5" s="257"/>
      <c r="C5" s="257"/>
      <c r="D5" s="250"/>
      <c r="E5" s="257"/>
      <c r="F5" s="250"/>
      <c r="G5" s="257"/>
      <c r="H5" s="250"/>
      <c r="I5" s="250"/>
      <c r="J5" s="250"/>
      <c r="K5" s="250"/>
      <c r="L5" s="250"/>
      <c r="M5" s="250"/>
      <c r="N5" s="257"/>
      <c r="O5" s="257"/>
      <c r="P5" s="243"/>
      <c r="Q5" s="7"/>
    </row>
    <row r="6" spans="1:17" ht="51" customHeight="1" thickBot="1" x14ac:dyDescent="0.35">
      <c r="A6" s="242"/>
      <c r="B6" s="340" t="s">
        <v>143</v>
      </c>
      <c r="C6" s="259"/>
      <c r="D6" s="341"/>
      <c r="E6" s="259"/>
      <c r="F6" s="341"/>
      <c r="G6" s="259"/>
      <c r="H6" s="341"/>
      <c r="I6" s="261"/>
      <c r="J6" s="341"/>
      <c r="K6" s="261"/>
      <c r="L6" s="685"/>
      <c r="M6" s="685"/>
      <c r="N6" s="257"/>
      <c r="O6" s="342"/>
      <c r="P6" s="263"/>
      <c r="Q6" s="6"/>
    </row>
    <row r="7" spans="1:17" ht="16.149999999999999" thickBot="1" x14ac:dyDescent="0.35">
      <c r="A7" s="242"/>
      <c r="B7" s="257"/>
      <c r="C7" s="257"/>
      <c r="D7" s="250"/>
      <c r="E7" s="257"/>
      <c r="F7" s="250"/>
      <c r="G7" s="257"/>
      <c r="H7" s="250"/>
      <c r="I7" s="250"/>
      <c r="J7" s="250"/>
      <c r="K7" s="250"/>
      <c r="L7" s="250"/>
      <c r="M7" s="250"/>
      <c r="N7" s="257"/>
      <c r="O7" s="257"/>
      <c r="P7" s="243"/>
      <c r="Q7" s="7"/>
    </row>
    <row r="8" spans="1:17" ht="20.45" customHeight="1" x14ac:dyDescent="0.3">
      <c r="A8" s="242"/>
      <c r="B8" s="264" t="s">
        <v>198</v>
      </c>
      <c r="C8" s="259"/>
      <c r="D8" s="265"/>
      <c r="E8" s="259"/>
      <c r="F8" s="265"/>
      <c r="G8" s="259"/>
      <c r="H8" s="265"/>
      <c r="I8" s="261"/>
      <c r="J8" s="265"/>
      <c r="K8" s="261"/>
      <c r="L8" s="636"/>
      <c r="M8" s="636"/>
      <c r="N8" s="257"/>
      <c r="O8" s="488"/>
      <c r="P8" s="263"/>
      <c r="Q8" s="6"/>
    </row>
    <row r="9" spans="1:17" ht="17.25" customHeight="1" x14ac:dyDescent="0.3">
      <c r="A9" s="242"/>
      <c r="B9" s="267" t="s">
        <v>174</v>
      </c>
      <c r="C9" s="268"/>
      <c r="D9" s="269">
        <v>1</v>
      </c>
      <c r="E9" s="270"/>
      <c r="F9" s="269">
        <v>0</v>
      </c>
      <c r="G9" s="270"/>
      <c r="H9" s="269">
        <v>0</v>
      </c>
      <c r="I9" s="253"/>
      <c r="J9" s="269">
        <v>100</v>
      </c>
      <c r="K9" s="253"/>
      <c r="L9" s="271">
        <v>0</v>
      </c>
      <c r="M9" s="272">
        <v>0</v>
      </c>
      <c r="N9" s="273"/>
      <c r="O9" s="480" t="s">
        <v>71</v>
      </c>
      <c r="P9" s="263"/>
      <c r="Q9" s="6"/>
    </row>
    <row r="10" spans="1:17" ht="16.5" customHeight="1" x14ac:dyDescent="0.3">
      <c r="A10" s="242"/>
      <c r="B10" s="267" t="s">
        <v>144</v>
      </c>
      <c r="C10" s="268"/>
      <c r="D10" s="269">
        <v>1</v>
      </c>
      <c r="E10" s="270"/>
      <c r="F10" s="269">
        <v>0</v>
      </c>
      <c r="G10" s="270"/>
      <c r="H10" s="269">
        <v>0</v>
      </c>
      <c r="I10" s="253"/>
      <c r="J10" s="269">
        <v>120</v>
      </c>
      <c r="K10" s="253"/>
      <c r="L10" s="271">
        <v>0</v>
      </c>
      <c r="M10" s="272">
        <v>0</v>
      </c>
      <c r="N10" s="273"/>
      <c r="O10" s="480" t="s">
        <v>71</v>
      </c>
      <c r="P10" s="263"/>
      <c r="Q10" s="6"/>
    </row>
    <row r="11" spans="1:17" ht="17.45" customHeight="1" x14ac:dyDescent="0.25">
      <c r="A11" s="242"/>
      <c r="B11" s="267" t="s">
        <v>215</v>
      </c>
      <c r="C11" s="268"/>
      <c r="D11" s="269">
        <v>1</v>
      </c>
      <c r="E11" s="270"/>
      <c r="F11" s="269">
        <v>0</v>
      </c>
      <c r="G11" s="270"/>
      <c r="H11" s="269" t="s">
        <v>135</v>
      </c>
      <c r="I11" s="253"/>
      <c r="J11" s="269">
        <v>150</v>
      </c>
      <c r="K11" s="253"/>
      <c r="L11" s="271" t="s">
        <v>135</v>
      </c>
      <c r="M11" s="272" t="s">
        <v>135</v>
      </c>
      <c r="N11" s="273"/>
      <c r="O11" s="480" t="s">
        <v>71</v>
      </c>
      <c r="P11" s="263"/>
      <c r="Q11" s="6"/>
    </row>
    <row r="12" spans="1:17" ht="20.45" customHeight="1" x14ac:dyDescent="0.25">
      <c r="A12" s="242"/>
      <c r="B12" s="506" t="s">
        <v>216</v>
      </c>
      <c r="C12" s="268"/>
      <c r="D12" s="507">
        <v>1</v>
      </c>
      <c r="E12" s="270"/>
      <c r="F12" s="507">
        <v>0</v>
      </c>
      <c r="G12" s="270"/>
      <c r="H12" s="507" t="s">
        <v>135</v>
      </c>
      <c r="I12" s="253"/>
      <c r="J12" s="507">
        <v>130</v>
      </c>
      <c r="K12" s="253"/>
      <c r="L12" s="508" t="s">
        <v>135</v>
      </c>
      <c r="M12" s="509" t="s">
        <v>135</v>
      </c>
      <c r="N12" s="273"/>
      <c r="O12" s="482" t="s">
        <v>71</v>
      </c>
      <c r="P12" s="263"/>
      <c r="Q12" s="6"/>
    </row>
    <row r="13" spans="1:17" s="503" customFormat="1" ht="20.45" customHeight="1" thickBot="1" x14ac:dyDescent="0.3">
      <c r="A13" s="242"/>
      <c r="B13" s="295" t="s">
        <v>220</v>
      </c>
      <c r="C13" s="268"/>
      <c r="D13" s="515">
        <v>1</v>
      </c>
      <c r="E13" s="270"/>
      <c r="F13" s="515">
        <v>0</v>
      </c>
      <c r="G13" s="270"/>
      <c r="H13" s="515" t="s">
        <v>135</v>
      </c>
      <c r="I13" s="253"/>
      <c r="J13" s="515">
        <v>200</v>
      </c>
      <c r="K13" s="253"/>
      <c r="L13" s="516" t="s">
        <v>135</v>
      </c>
      <c r="M13" s="517" t="s">
        <v>135</v>
      </c>
      <c r="N13" s="273"/>
      <c r="O13" s="481" t="s">
        <v>71</v>
      </c>
      <c r="P13" s="263"/>
      <c r="Q13" s="6"/>
    </row>
    <row r="14" spans="1:17" ht="16.5" thickBot="1" x14ac:dyDescent="0.3">
      <c r="A14" s="242"/>
      <c r="B14" s="257"/>
      <c r="C14" s="257"/>
      <c r="D14" s="250"/>
      <c r="E14" s="257"/>
      <c r="F14" s="250"/>
      <c r="G14" s="257"/>
      <c r="H14" s="250"/>
      <c r="I14" s="250"/>
      <c r="J14" s="250"/>
      <c r="K14" s="250"/>
      <c r="L14" s="250"/>
      <c r="M14" s="250"/>
      <c r="N14" s="257"/>
      <c r="O14" s="257"/>
      <c r="P14" s="243"/>
      <c r="Q14" s="7"/>
    </row>
    <row r="15" spans="1:17" ht="20.45" customHeight="1" x14ac:dyDescent="0.3">
      <c r="A15" s="242"/>
      <c r="B15" s="282" t="s">
        <v>194</v>
      </c>
      <c r="C15" s="259"/>
      <c r="D15" s="283"/>
      <c r="E15" s="259"/>
      <c r="F15" s="283"/>
      <c r="G15" s="259"/>
      <c r="H15" s="283"/>
      <c r="I15" s="261"/>
      <c r="J15" s="283"/>
      <c r="K15" s="261"/>
      <c r="L15" s="637"/>
      <c r="M15" s="637"/>
      <c r="N15" s="257"/>
      <c r="O15" s="284"/>
      <c r="P15" s="263"/>
      <c r="Q15" s="6"/>
    </row>
    <row r="16" spans="1:17" ht="15.6" customHeight="1" x14ac:dyDescent="0.3">
      <c r="A16" s="242"/>
      <c r="B16" s="267" t="s">
        <v>26</v>
      </c>
      <c r="C16" s="270"/>
      <c r="D16" s="269">
        <v>1</v>
      </c>
      <c r="E16" s="270"/>
      <c r="F16" s="269">
        <v>0</v>
      </c>
      <c r="G16" s="270"/>
      <c r="H16" s="269">
        <v>0</v>
      </c>
      <c r="I16" s="253"/>
      <c r="J16" s="269">
        <v>64</v>
      </c>
      <c r="K16" s="253"/>
      <c r="L16" s="271">
        <v>0</v>
      </c>
      <c r="M16" s="272">
        <v>0</v>
      </c>
      <c r="N16" s="285"/>
      <c r="O16" s="274" t="s">
        <v>81</v>
      </c>
      <c r="P16" s="263"/>
      <c r="Q16" s="6"/>
    </row>
    <row r="17" spans="1:17" ht="15.6" customHeight="1" x14ac:dyDescent="0.3">
      <c r="A17" s="242"/>
      <c r="B17" s="267" t="s">
        <v>145</v>
      </c>
      <c r="C17" s="270"/>
      <c r="D17" s="269">
        <v>1</v>
      </c>
      <c r="E17" s="270"/>
      <c r="F17" s="269">
        <v>0</v>
      </c>
      <c r="G17" s="270"/>
      <c r="H17" s="269">
        <v>0</v>
      </c>
      <c r="I17" s="253"/>
      <c r="J17" s="269">
        <v>100</v>
      </c>
      <c r="K17" s="253"/>
      <c r="L17" s="271">
        <v>0</v>
      </c>
      <c r="M17" s="272">
        <v>0</v>
      </c>
      <c r="N17" s="285"/>
      <c r="O17" s="274" t="s">
        <v>81</v>
      </c>
      <c r="P17" s="263"/>
      <c r="Q17" s="6"/>
    </row>
    <row r="18" spans="1:17" ht="16.149999999999999" customHeight="1" x14ac:dyDescent="0.3">
      <c r="A18" s="242"/>
      <c r="B18" s="267" t="s">
        <v>132</v>
      </c>
      <c r="C18" s="270"/>
      <c r="D18" s="269">
        <v>1</v>
      </c>
      <c r="E18" s="270"/>
      <c r="F18" s="269">
        <v>0</v>
      </c>
      <c r="G18" s="270"/>
      <c r="H18" s="275">
        <v>0</v>
      </c>
      <c r="I18" s="253"/>
      <c r="J18" s="269">
        <v>120</v>
      </c>
      <c r="K18" s="253"/>
      <c r="L18" s="271">
        <v>0</v>
      </c>
      <c r="M18" s="272">
        <v>0</v>
      </c>
      <c r="N18" s="285"/>
      <c r="O18" s="490" t="s">
        <v>81</v>
      </c>
      <c r="P18" s="263"/>
      <c r="Q18" s="6"/>
    </row>
    <row r="19" spans="1:17" ht="16.149999999999999" thickBot="1" x14ac:dyDescent="0.35">
      <c r="A19" s="242"/>
      <c r="B19" s="278" t="s">
        <v>177</v>
      </c>
      <c r="C19" s="270"/>
      <c r="D19" s="279">
        <v>1</v>
      </c>
      <c r="E19" s="270"/>
      <c r="F19" s="279">
        <v>0</v>
      </c>
      <c r="G19" s="270"/>
      <c r="H19" s="279" t="s">
        <v>135</v>
      </c>
      <c r="I19" s="253"/>
      <c r="J19" s="279">
        <v>100</v>
      </c>
      <c r="K19" s="253"/>
      <c r="L19" s="343" t="s">
        <v>135</v>
      </c>
      <c r="M19" s="287" t="s">
        <v>146</v>
      </c>
      <c r="N19" s="285"/>
      <c r="O19" s="489" t="s">
        <v>81</v>
      </c>
      <c r="P19" s="263"/>
      <c r="Q19" s="7"/>
    </row>
    <row r="20" spans="1:17" ht="16.149999999999999" customHeight="1" thickBot="1" x14ac:dyDescent="0.35">
      <c r="A20" s="242"/>
      <c r="B20" s="257"/>
      <c r="C20" s="257"/>
      <c r="D20" s="250"/>
      <c r="E20" s="257"/>
      <c r="F20" s="250"/>
      <c r="G20" s="257"/>
      <c r="H20" s="250"/>
      <c r="I20" s="250"/>
      <c r="J20" s="250"/>
      <c r="K20" s="250"/>
      <c r="L20" s="250"/>
      <c r="M20" s="250"/>
      <c r="N20" s="257"/>
      <c r="O20" s="257"/>
      <c r="P20" s="243"/>
      <c r="Q20" s="6"/>
    </row>
    <row r="21" spans="1:17" ht="20.45" customHeight="1" thickBot="1" x14ac:dyDescent="0.35">
      <c r="A21" s="242"/>
      <c r="B21" s="291" t="s">
        <v>29</v>
      </c>
      <c r="C21" s="259"/>
      <c r="D21" s="292"/>
      <c r="E21" s="259"/>
      <c r="F21" s="292"/>
      <c r="G21" s="259"/>
      <c r="H21" s="292"/>
      <c r="I21" s="261"/>
      <c r="J21" s="292"/>
      <c r="K21" s="261"/>
      <c r="L21" s="623"/>
      <c r="M21" s="623"/>
      <c r="N21" s="257"/>
      <c r="O21" s="487"/>
      <c r="P21" s="263"/>
      <c r="Q21" s="6"/>
    </row>
    <row r="22" spans="1:17" ht="15.6" customHeight="1" x14ac:dyDescent="0.25">
      <c r="A22" s="242"/>
      <c r="B22" s="294" t="s">
        <v>102</v>
      </c>
      <c r="C22" s="270"/>
      <c r="D22" s="269">
        <v>6</v>
      </c>
      <c r="E22" s="270"/>
      <c r="F22" s="269">
        <v>0</v>
      </c>
      <c r="G22" s="270"/>
      <c r="H22" s="269" t="s">
        <v>135</v>
      </c>
      <c r="I22" s="253"/>
      <c r="J22" s="269">
        <v>168</v>
      </c>
      <c r="K22" s="253"/>
      <c r="L22" s="271" t="s">
        <v>135</v>
      </c>
      <c r="M22" s="272" t="s">
        <v>135</v>
      </c>
      <c r="N22" s="285"/>
      <c r="O22" s="480" t="s">
        <v>82</v>
      </c>
      <c r="P22" s="263"/>
      <c r="Q22" s="6"/>
    </row>
    <row r="23" spans="1:17" ht="15.6" customHeight="1" x14ac:dyDescent="0.25">
      <c r="A23" s="242"/>
      <c r="B23" s="267" t="s">
        <v>98</v>
      </c>
      <c r="C23" s="270"/>
      <c r="D23" s="269">
        <v>15</v>
      </c>
      <c r="E23" s="270"/>
      <c r="F23" s="269">
        <v>0</v>
      </c>
      <c r="G23" s="270"/>
      <c r="H23" s="269" t="s">
        <v>135</v>
      </c>
      <c r="I23" s="253"/>
      <c r="J23" s="269">
        <v>304</v>
      </c>
      <c r="K23" s="253"/>
      <c r="L23" s="271" t="s">
        <v>135</v>
      </c>
      <c r="M23" s="272" t="s">
        <v>135</v>
      </c>
      <c r="N23" s="285"/>
      <c r="O23" s="480" t="s">
        <v>82</v>
      </c>
      <c r="P23" s="263"/>
      <c r="Q23" s="6"/>
    </row>
    <row r="24" spans="1:17" ht="16.149999999999999" customHeight="1" x14ac:dyDescent="0.25">
      <c r="A24" s="242"/>
      <c r="B24" s="267" t="s">
        <v>99</v>
      </c>
      <c r="C24" s="270"/>
      <c r="D24" s="269">
        <v>30</v>
      </c>
      <c r="E24" s="270"/>
      <c r="F24" s="269">
        <v>0</v>
      </c>
      <c r="G24" s="270"/>
      <c r="H24" s="269" t="s">
        <v>135</v>
      </c>
      <c r="I24" s="253"/>
      <c r="J24" s="269">
        <v>450</v>
      </c>
      <c r="K24" s="253"/>
      <c r="L24" s="271" t="s">
        <v>135</v>
      </c>
      <c r="M24" s="272" t="s">
        <v>135</v>
      </c>
      <c r="N24" s="285"/>
      <c r="O24" s="480" t="s">
        <v>82</v>
      </c>
      <c r="P24" s="263"/>
      <c r="Q24" s="6"/>
    </row>
    <row r="25" spans="1:17" ht="16.149999999999999" thickBot="1" x14ac:dyDescent="0.35">
      <c r="A25" s="242"/>
      <c r="B25" s="295" t="s">
        <v>100</v>
      </c>
      <c r="C25" s="270"/>
      <c r="D25" s="279">
        <v>45</v>
      </c>
      <c r="E25" s="270"/>
      <c r="F25" s="279">
        <v>0</v>
      </c>
      <c r="G25" s="270"/>
      <c r="H25" s="279" t="s">
        <v>135</v>
      </c>
      <c r="I25" s="253"/>
      <c r="J25" s="279">
        <v>600</v>
      </c>
      <c r="K25" s="253"/>
      <c r="L25" s="280" t="s">
        <v>135</v>
      </c>
      <c r="M25" s="281" t="s">
        <v>135</v>
      </c>
      <c r="N25" s="285"/>
      <c r="O25" s="484" t="s">
        <v>82</v>
      </c>
      <c r="P25" s="263"/>
      <c r="Q25" s="7"/>
    </row>
    <row r="26" spans="1:17" ht="16.149999999999999" customHeight="1" thickBot="1" x14ac:dyDescent="0.35">
      <c r="A26" s="242"/>
      <c r="B26" s="257"/>
      <c r="C26" s="257"/>
      <c r="D26" s="250"/>
      <c r="E26" s="257"/>
      <c r="F26" s="250"/>
      <c r="G26" s="257"/>
      <c r="H26" s="250"/>
      <c r="I26" s="250"/>
      <c r="J26" s="250"/>
      <c r="K26" s="250"/>
      <c r="L26" s="250"/>
      <c r="M26" s="250"/>
      <c r="N26" s="257"/>
      <c r="O26" s="257"/>
      <c r="P26" s="243"/>
      <c r="Q26" s="6"/>
    </row>
    <row r="27" spans="1:17" ht="15.6" customHeight="1" thickBot="1" x14ac:dyDescent="0.35">
      <c r="A27" s="242"/>
      <c r="B27" s="296" t="s">
        <v>188</v>
      </c>
      <c r="C27" s="259"/>
      <c r="D27" s="297"/>
      <c r="E27" s="259"/>
      <c r="F27" s="297"/>
      <c r="G27" s="259"/>
      <c r="H27" s="297"/>
      <c r="I27" s="261"/>
      <c r="J27" s="297"/>
      <c r="K27" s="261"/>
      <c r="L27" s="624"/>
      <c r="M27" s="624"/>
      <c r="N27" s="257"/>
      <c r="O27" s="298"/>
      <c r="P27" s="263"/>
      <c r="Q27" s="6"/>
    </row>
    <row r="28" spans="1:17" ht="15.6" customHeight="1" x14ac:dyDescent="0.3">
      <c r="A28" s="242"/>
      <c r="B28" s="294" t="s">
        <v>34</v>
      </c>
      <c r="C28" s="270"/>
      <c r="D28" s="269">
        <v>0</v>
      </c>
      <c r="E28" s="270"/>
      <c r="F28" s="269">
        <v>0</v>
      </c>
      <c r="G28" s="270"/>
      <c r="H28" s="269" t="s">
        <v>135</v>
      </c>
      <c r="I28" s="253"/>
      <c r="J28" s="269">
        <v>60</v>
      </c>
      <c r="K28" s="253"/>
      <c r="L28" s="271" t="s">
        <v>135</v>
      </c>
      <c r="M28" s="272" t="s">
        <v>135</v>
      </c>
      <c r="N28" s="285"/>
      <c r="O28" s="274" t="s">
        <v>84</v>
      </c>
      <c r="P28" s="263"/>
      <c r="Q28" s="6"/>
    </row>
    <row r="29" spans="1:17" ht="16.149999999999999" customHeight="1" x14ac:dyDescent="0.25">
      <c r="A29" s="242"/>
      <c r="B29" s="267" t="s">
        <v>172</v>
      </c>
      <c r="C29" s="270"/>
      <c r="D29" s="269">
        <v>0</v>
      </c>
      <c r="E29" s="270"/>
      <c r="F29" s="269">
        <v>0</v>
      </c>
      <c r="G29" s="270"/>
      <c r="H29" s="269" t="s">
        <v>135</v>
      </c>
      <c r="I29" s="253"/>
      <c r="J29" s="269">
        <v>120</v>
      </c>
      <c r="K29" s="253"/>
      <c r="L29" s="271" t="s">
        <v>135</v>
      </c>
      <c r="M29" s="272" t="s">
        <v>135</v>
      </c>
      <c r="N29" s="285"/>
      <c r="O29" s="274" t="s">
        <v>84</v>
      </c>
      <c r="P29" s="263"/>
      <c r="Q29" s="6"/>
    </row>
    <row r="30" spans="1:17" ht="16.5" thickBot="1" x14ac:dyDescent="0.3">
      <c r="A30" s="242"/>
      <c r="B30" s="278" t="s">
        <v>173</v>
      </c>
      <c r="C30" s="270"/>
      <c r="D30" s="279">
        <v>0</v>
      </c>
      <c r="E30" s="270"/>
      <c r="F30" s="279">
        <v>0</v>
      </c>
      <c r="G30" s="270"/>
      <c r="H30" s="279" t="s">
        <v>135</v>
      </c>
      <c r="I30" s="253"/>
      <c r="J30" s="279">
        <v>200</v>
      </c>
      <c r="K30" s="253"/>
      <c r="L30" s="280" t="s">
        <v>135</v>
      </c>
      <c r="M30" s="281" t="s">
        <v>135</v>
      </c>
      <c r="N30" s="285"/>
      <c r="O30" s="288" t="s">
        <v>84</v>
      </c>
      <c r="P30" s="263"/>
      <c r="Q30" s="7"/>
    </row>
    <row r="31" spans="1:17" ht="16.149999999999999" customHeight="1" thickBot="1" x14ac:dyDescent="0.3">
      <c r="A31" s="242"/>
      <c r="B31" s="257"/>
      <c r="C31" s="257"/>
      <c r="D31" s="250"/>
      <c r="E31" s="257"/>
      <c r="F31" s="250"/>
      <c r="G31" s="257"/>
      <c r="H31" s="250"/>
      <c r="I31" s="250"/>
      <c r="J31" s="250"/>
      <c r="K31" s="250"/>
      <c r="L31" s="250"/>
      <c r="M31" s="250"/>
      <c r="N31" s="257"/>
      <c r="O31" s="257"/>
      <c r="P31" s="243"/>
      <c r="Q31" s="6"/>
    </row>
    <row r="32" spans="1:17" ht="15.6" customHeight="1" thickBot="1" x14ac:dyDescent="0.3">
      <c r="A32" s="242"/>
      <c r="B32" s="299" t="s">
        <v>189</v>
      </c>
      <c r="C32" s="259"/>
      <c r="D32" s="300"/>
      <c r="E32" s="259"/>
      <c r="F32" s="300"/>
      <c r="G32" s="259"/>
      <c r="H32" s="300"/>
      <c r="I32" s="261"/>
      <c r="J32" s="300"/>
      <c r="K32" s="261"/>
      <c r="L32" s="625"/>
      <c r="M32" s="625"/>
      <c r="N32" s="257"/>
      <c r="O32" s="301"/>
      <c r="P32" s="263"/>
      <c r="Q32" s="6"/>
    </row>
    <row r="33" spans="1:17" ht="15.6" customHeight="1" x14ac:dyDescent="0.25">
      <c r="A33" s="242"/>
      <c r="B33" s="294" t="s">
        <v>38</v>
      </c>
      <c r="C33" s="270"/>
      <c r="D33" s="269">
        <v>0</v>
      </c>
      <c r="E33" s="270"/>
      <c r="F33" s="269">
        <v>0</v>
      </c>
      <c r="G33" s="270"/>
      <c r="H33" s="269" t="s">
        <v>135</v>
      </c>
      <c r="I33" s="253"/>
      <c r="J33" s="269">
        <v>60</v>
      </c>
      <c r="K33" s="253"/>
      <c r="L33" s="271" t="s">
        <v>135</v>
      </c>
      <c r="M33" s="272" t="s">
        <v>135</v>
      </c>
      <c r="N33" s="285"/>
      <c r="O33" s="274" t="s">
        <v>85</v>
      </c>
      <c r="P33" s="263"/>
      <c r="Q33" s="6"/>
    </row>
    <row r="34" spans="1:17" ht="15.6" customHeight="1" x14ac:dyDescent="0.25">
      <c r="A34" s="242"/>
      <c r="B34" s="267" t="s">
        <v>169</v>
      </c>
      <c r="C34" s="270"/>
      <c r="D34" s="269">
        <v>0</v>
      </c>
      <c r="E34" s="270"/>
      <c r="F34" s="269">
        <v>0</v>
      </c>
      <c r="G34" s="270"/>
      <c r="H34" s="269" t="s">
        <v>135</v>
      </c>
      <c r="I34" s="253"/>
      <c r="J34" s="269">
        <v>120</v>
      </c>
      <c r="K34" s="253"/>
      <c r="L34" s="271" t="s">
        <v>135</v>
      </c>
      <c r="M34" s="272" t="s">
        <v>135</v>
      </c>
      <c r="N34" s="285"/>
      <c r="O34" s="274" t="s">
        <v>85</v>
      </c>
      <c r="P34" s="263"/>
      <c r="Q34" s="6"/>
    </row>
    <row r="35" spans="1:17" ht="16.149999999999999" customHeight="1" x14ac:dyDescent="0.25">
      <c r="A35" s="242"/>
      <c r="B35" s="267" t="s">
        <v>170</v>
      </c>
      <c r="C35" s="270"/>
      <c r="D35" s="269">
        <v>0</v>
      </c>
      <c r="E35" s="270"/>
      <c r="F35" s="269">
        <v>0</v>
      </c>
      <c r="G35" s="270"/>
      <c r="H35" s="269" t="s">
        <v>135</v>
      </c>
      <c r="I35" s="253"/>
      <c r="J35" s="269">
        <v>252</v>
      </c>
      <c r="K35" s="253"/>
      <c r="L35" s="271" t="s">
        <v>135</v>
      </c>
      <c r="M35" s="272" t="s">
        <v>135</v>
      </c>
      <c r="N35" s="285"/>
      <c r="O35" s="274" t="s">
        <v>85</v>
      </c>
      <c r="P35" s="263"/>
      <c r="Q35" s="6"/>
    </row>
    <row r="36" spans="1:17" ht="16.5" thickBot="1" x14ac:dyDescent="0.3">
      <c r="A36" s="242"/>
      <c r="B36" s="278" t="s">
        <v>171</v>
      </c>
      <c r="C36" s="270"/>
      <c r="D36" s="279">
        <v>0</v>
      </c>
      <c r="E36" s="270"/>
      <c r="F36" s="279">
        <v>0</v>
      </c>
      <c r="G36" s="270"/>
      <c r="H36" s="279" t="s">
        <v>135</v>
      </c>
      <c r="I36" s="253"/>
      <c r="J36" s="279">
        <v>399</v>
      </c>
      <c r="K36" s="253"/>
      <c r="L36" s="280" t="s">
        <v>135</v>
      </c>
      <c r="M36" s="281" t="s">
        <v>135</v>
      </c>
      <c r="N36" s="285"/>
      <c r="O36" s="288" t="s">
        <v>85</v>
      </c>
      <c r="P36" s="263"/>
      <c r="Q36" s="7"/>
    </row>
    <row r="37" spans="1:17" ht="16.149999999999999" customHeight="1" thickBot="1" x14ac:dyDescent="0.3">
      <c r="A37" s="242"/>
      <c r="B37" s="257"/>
      <c r="C37" s="257"/>
      <c r="D37" s="250"/>
      <c r="E37" s="257"/>
      <c r="F37" s="250"/>
      <c r="G37" s="257"/>
      <c r="H37" s="250"/>
      <c r="I37" s="250"/>
      <c r="J37" s="250"/>
      <c r="K37" s="250"/>
      <c r="L37" s="250"/>
      <c r="M37" s="250"/>
      <c r="N37" s="257"/>
      <c r="O37" s="257"/>
      <c r="P37" s="243"/>
      <c r="Q37" s="6"/>
    </row>
    <row r="38" spans="1:17" ht="15.6" customHeight="1" thickBot="1" x14ac:dyDescent="0.3">
      <c r="A38" s="242"/>
      <c r="B38" s="302" t="s">
        <v>60</v>
      </c>
      <c r="C38" s="259"/>
      <c r="D38" s="303"/>
      <c r="E38" s="259"/>
      <c r="F38" s="303"/>
      <c r="G38" s="259"/>
      <c r="H38" s="303"/>
      <c r="I38" s="261"/>
      <c r="J38" s="303"/>
      <c r="K38" s="261"/>
      <c r="L38" s="626"/>
      <c r="M38" s="626"/>
      <c r="N38" s="257"/>
      <c r="O38" s="483"/>
      <c r="P38" s="263"/>
      <c r="Q38" s="6"/>
    </row>
    <row r="39" spans="1:17" ht="17.45" customHeight="1" x14ac:dyDescent="0.25">
      <c r="A39" s="242"/>
      <c r="B39" s="305" t="s">
        <v>42</v>
      </c>
      <c r="C39" s="270"/>
      <c r="D39" s="269">
        <v>0</v>
      </c>
      <c r="E39" s="270"/>
      <c r="F39" s="269">
        <v>0</v>
      </c>
      <c r="G39" s="270"/>
      <c r="H39" s="269" t="s">
        <v>135</v>
      </c>
      <c r="I39" s="253"/>
      <c r="J39" s="269" t="s">
        <v>135</v>
      </c>
      <c r="K39" s="253"/>
      <c r="L39" s="271" t="s">
        <v>135</v>
      </c>
      <c r="M39" s="272" t="s">
        <v>135</v>
      </c>
      <c r="N39" s="285"/>
      <c r="O39" s="480" t="s">
        <v>83</v>
      </c>
      <c r="P39" s="263"/>
      <c r="Q39" s="6"/>
    </row>
    <row r="40" spans="1:17" ht="16.899999999999999" customHeight="1" x14ac:dyDescent="0.25">
      <c r="A40" s="242"/>
      <c r="B40" s="267" t="s">
        <v>110</v>
      </c>
      <c r="C40" s="270"/>
      <c r="D40" s="269">
        <v>0</v>
      </c>
      <c r="E40" s="270"/>
      <c r="F40" s="269">
        <v>0</v>
      </c>
      <c r="G40" s="270"/>
      <c r="H40" s="269" t="s">
        <v>135</v>
      </c>
      <c r="I40" s="253"/>
      <c r="J40" s="269" t="s">
        <v>135</v>
      </c>
      <c r="K40" s="253"/>
      <c r="L40" s="271" t="s">
        <v>135</v>
      </c>
      <c r="M40" s="272" t="s">
        <v>135</v>
      </c>
      <c r="N40" s="285"/>
      <c r="O40" s="480" t="s">
        <v>83</v>
      </c>
      <c r="P40" s="263"/>
      <c r="Q40" s="6"/>
    </row>
    <row r="41" spans="1:17" ht="18" customHeight="1" thickBot="1" x14ac:dyDescent="0.3">
      <c r="A41" s="242"/>
      <c r="B41" s="278" t="s">
        <v>107</v>
      </c>
      <c r="C41" s="270"/>
      <c r="D41" s="279">
        <v>0</v>
      </c>
      <c r="E41" s="270"/>
      <c r="F41" s="279">
        <v>0</v>
      </c>
      <c r="G41" s="270"/>
      <c r="H41" s="279" t="s">
        <v>135</v>
      </c>
      <c r="I41" s="253"/>
      <c r="J41" s="279" t="s">
        <v>135</v>
      </c>
      <c r="K41" s="253"/>
      <c r="L41" s="280" t="s">
        <v>135</v>
      </c>
      <c r="M41" s="281" t="s">
        <v>135</v>
      </c>
      <c r="N41" s="285"/>
      <c r="O41" s="484" t="s">
        <v>106</v>
      </c>
      <c r="P41" s="263"/>
      <c r="Q41" s="7"/>
    </row>
    <row r="42" spans="1:17" ht="15.6" customHeight="1" thickBot="1" x14ac:dyDescent="0.3">
      <c r="A42" s="242"/>
      <c r="B42" s="257"/>
      <c r="C42" s="257"/>
      <c r="D42" s="250"/>
      <c r="E42" s="257"/>
      <c r="F42" s="250"/>
      <c r="G42" s="257"/>
      <c r="H42" s="250"/>
      <c r="I42" s="250"/>
      <c r="J42" s="250"/>
      <c r="K42" s="250"/>
      <c r="L42" s="250"/>
      <c r="M42" s="250"/>
      <c r="N42" s="257"/>
      <c r="O42" s="257"/>
      <c r="P42" s="243"/>
      <c r="Q42" s="6"/>
    </row>
    <row r="43" spans="1:17" ht="15.6" customHeight="1" x14ac:dyDescent="0.25">
      <c r="A43" s="242"/>
      <c r="B43" s="306" t="s">
        <v>62</v>
      </c>
      <c r="C43" s="259"/>
      <c r="D43" s="307"/>
      <c r="E43" s="259"/>
      <c r="F43" s="307"/>
      <c r="G43" s="259"/>
      <c r="H43" s="307"/>
      <c r="I43" s="261"/>
      <c r="J43" s="307"/>
      <c r="K43" s="261"/>
      <c r="L43" s="627"/>
      <c r="M43" s="627"/>
      <c r="N43" s="257"/>
      <c r="O43" s="459"/>
      <c r="P43" s="263"/>
      <c r="Q43" s="6"/>
    </row>
    <row r="44" spans="1:17" ht="16.5" thickBot="1" x14ac:dyDescent="0.3">
      <c r="A44" s="242"/>
      <c r="B44" s="267" t="s">
        <v>63</v>
      </c>
      <c r="C44" s="270"/>
      <c r="D44" s="269" t="s">
        <v>135</v>
      </c>
      <c r="E44" s="270"/>
      <c r="F44" s="269">
        <v>0</v>
      </c>
      <c r="G44" s="270"/>
      <c r="H44" s="269" t="s">
        <v>135</v>
      </c>
      <c r="I44" s="253"/>
      <c r="J44" s="269" t="s">
        <v>135</v>
      </c>
      <c r="K44" s="253"/>
      <c r="L44" s="271" t="s">
        <v>135</v>
      </c>
      <c r="M44" s="272" t="s">
        <v>135</v>
      </c>
      <c r="N44" s="285"/>
      <c r="O44" s="457" t="s">
        <v>86</v>
      </c>
      <c r="P44" s="263"/>
      <c r="Q44" s="6"/>
    </row>
    <row r="45" spans="1:17" ht="15.6" hidden="1" x14ac:dyDescent="0.3">
      <c r="A45" s="242"/>
      <c r="B45" s="267"/>
      <c r="C45" s="270"/>
      <c r="D45" s="269">
        <v>0</v>
      </c>
      <c r="E45" s="270"/>
      <c r="F45" s="269">
        <v>0</v>
      </c>
      <c r="G45" s="270"/>
      <c r="H45" s="269">
        <v>0</v>
      </c>
      <c r="I45" s="253"/>
      <c r="J45" s="269">
        <v>0</v>
      </c>
      <c r="K45" s="253"/>
      <c r="L45" s="271">
        <f>H45*J45</f>
        <v>0</v>
      </c>
      <c r="M45" s="272">
        <f>L45*0.0929</f>
        <v>0</v>
      </c>
      <c r="N45" s="285"/>
      <c r="O45" s="458"/>
      <c r="P45" s="263"/>
      <c r="Q45" s="6"/>
    </row>
    <row r="46" spans="1:17" ht="15.6" hidden="1" x14ac:dyDescent="0.3">
      <c r="A46" s="242"/>
      <c r="B46" s="267"/>
      <c r="C46" s="270"/>
      <c r="D46" s="269">
        <v>0</v>
      </c>
      <c r="E46" s="270"/>
      <c r="F46" s="269">
        <v>0</v>
      </c>
      <c r="G46" s="270"/>
      <c r="H46" s="269">
        <v>0</v>
      </c>
      <c r="I46" s="253"/>
      <c r="J46" s="269">
        <v>0</v>
      </c>
      <c r="K46" s="253"/>
      <c r="L46" s="271">
        <f>H46*J46</f>
        <v>0</v>
      </c>
      <c r="M46" s="272">
        <f>L46*0.0929</f>
        <v>0</v>
      </c>
      <c r="N46" s="285"/>
      <c r="O46" s="274"/>
      <c r="P46" s="263"/>
      <c r="Q46" s="6"/>
    </row>
    <row r="47" spans="1:17" ht="16.149999999999999" hidden="1" thickBot="1" x14ac:dyDescent="0.35">
      <c r="A47" s="242"/>
      <c r="B47" s="278"/>
      <c r="C47" s="270"/>
      <c r="D47" s="279">
        <v>0</v>
      </c>
      <c r="E47" s="270"/>
      <c r="F47" s="279">
        <v>0</v>
      </c>
      <c r="G47" s="270"/>
      <c r="H47" s="279">
        <v>0</v>
      </c>
      <c r="I47" s="253"/>
      <c r="J47" s="279">
        <v>0</v>
      </c>
      <c r="K47" s="253"/>
      <c r="L47" s="280">
        <f>H47*J47</f>
        <v>0</v>
      </c>
      <c r="M47" s="281">
        <f>L47*0.0929</f>
        <v>0</v>
      </c>
      <c r="N47" s="285"/>
      <c r="O47" s="288"/>
      <c r="P47" s="263"/>
      <c r="Q47" s="7"/>
    </row>
    <row r="48" spans="1:17" ht="16.149999999999999" customHeight="1" thickBot="1" x14ac:dyDescent="0.3">
      <c r="A48" s="242"/>
      <c r="B48" s="257"/>
      <c r="C48" s="257"/>
      <c r="D48" s="250"/>
      <c r="E48" s="257"/>
      <c r="F48" s="250"/>
      <c r="G48" s="257"/>
      <c r="H48" s="250"/>
      <c r="I48" s="250"/>
      <c r="J48" s="250"/>
      <c r="K48" s="250"/>
      <c r="L48" s="250"/>
      <c r="M48" s="250"/>
      <c r="N48" s="257"/>
      <c r="O48" s="257"/>
      <c r="P48" s="243"/>
      <c r="Q48" s="6"/>
    </row>
    <row r="49" spans="1:17" ht="16.149999999999999" customHeight="1" thickBot="1" x14ac:dyDescent="0.3">
      <c r="A49" s="242"/>
      <c r="B49" s="310" t="s">
        <v>48</v>
      </c>
      <c r="C49" s="259"/>
      <c r="D49" s="311"/>
      <c r="E49" s="259"/>
      <c r="F49" s="311"/>
      <c r="G49" s="259"/>
      <c r="H49" s="311"/>
      <c r="I49" s="261"/>
      <c r="J49" s="311"/>
      <c r="K49" s="261"/>
      <c r="L49" s="312" t="s">
        <v>135</v>
      </c>
      <c r="M49" s="313" t="s">
        <v>135</v>
      </c>
      <c r="N49" s="257"/>
      <c r="O49" s="314"/>
      <c r="P49" s="263"/>
      <c r="Q49" s="6"/>
    </row>
    <row r="50" spans="1:17" ht="16.149999999999999" customHeight="1" thickBot="1" x14ac:dyDescent="0.3">
      <c r="A50" s="242"/>
      <c r="B50" s="315" t="s">
        <v>49</v>
      </c>
      <c r="C50" s="259"/>
      <c r="D50" s="316">
        <v>0.15</v>
      </c>
      <c r="E50" s="259"/>
      <c r="F50" s="311"/>
      <c r="G50" s="259"/>
      <c r="H50" s="311"/>
      <c r="I50" s="261"/>
      <c r="J50" s="311"/>
      <c r="K50" s="261"/>
      <c r="L50" s="317" t="s">
        <v>135</v>
      </c>
      <c r="M50" s="318" t="s">
        <v>135</v>
      </c>
      <c r="N50" s="257"/>
      <c r="O50" s="274"/>
      <c r="P50" s="263"/>
      <c r="Q50" s="6"/>
    </row>
    <row r="51" spans="1:17" ht="16.5" thickBot="1" x14ac:dyDescent="0.3">
      <c r="A51" s="242"/>
      <c r="B51" s="319" t="s">
        <v>50</v>
      </c>
      <c r="C51" s="259"/>
      <c r="D51" s="311"/>
      <c r="E51" s="259"/>
      <c r="F51" s="311"/>
      <c r="G51" s="259"/>
      <c r="H51" s="311"/>
      <c r="I51" s="261"/>
      <c r="J51" s="311"/>
      <c r="K51" s="261"/>
      <c r="L51" s="320" t="s">
        <v>135</v>
      </c>
      <c r="M51" s="321" t="s">
        <v>135</v>
      </c>
      <c r="N51" s="257"/>
      <c r="O51" s="288"/>
      <c r="P51" s="263"/>
      <c r="Q51" s="7"/>
    </row>
    <row r="52" spans="1:17" ht="19.899999999999999" customHeight="1" thickBot="1" x14ac:dyDescent="0.3">
      <c r="A52" s="242"/>
      <c r="B52" s="257"/>
      <c r="C52" s="257"/>
      <c r="D52" s="250"/>
      <c r="E52" s="257"/>
      <c r="F52" s="250"/>
      <c r="G52" s="257"/>
      <c r="H52" s="250"/>
      <c r="I52" s="250"/>
      <c r="J52" s="250"/>
      <c r="K52" s="250"/>
      <c r="L52" s="250"/>
      <c r="M52" s="250"/>
      <c r="N52" s="257"/>
      <c r="O52" s="257"/>
      <c r="P52" s="243"/>
      <c r="Q52" s="9"/>
    </row>
    <row r="53" spans="1:17" ht="50.45" customHeight="1" thickBot="1" x14ac:dyDescent="0.3">
      <c r="A53" s="330"/>
      <c r="B53" s="460" t="s">
        <v>5</v>
      </c>
      <c r="C53" s="246"/>
      <c r="D53" s="460" t="s">
        <v>16</v>
      </c>
      <c r="E53" s="246"/>
      <c r="F53" s="460"/>
      <c r="G53" s="246"/>
      <c r="H53" s="460"/>
      <c r="I53" s="247"/>
      <c r="J53" s="460"/>
      <c r="K53" s="247"/>
      <c r="L53" s="692" t="s">
        <v>55</v>
      </c>
      <c r="M53" s="693"/>
      <c r="N53" s="246"/>
      <c r="O53" s="336" t="s">
        <v>6</v>
      </c>
      <c r="P53" s="331"/>
      <c r="Q53" s="6"/>
    </row>
    <row r="54" spans="1:17" ht="15.6" customHeight="1" x14ac:dyDescent="0.25">
      <c r="A54" s="242"/>
      <c r="B54" s="461" t="s">
        <v>53</v>
      </c>
      <c r="C54" s="259"/>
      <c r="D54" s="470"/>
      <c r="E54" s="259"/>
      <c r="F54" s="470"/>
      <c r="G54" s="259"/>
      <c r="H54" s="470"/>
      <c r="I54" s="261"/>
      <c r="J54" s="470"/>
      <c r="K54" s="261"/>
      <c r="L54" s="694"/>
      <c r="M54" s="695"/>
      <c r="N54" s="257"/>
      <c r="O54" s="325"/>
      <c r="P54" s="263"/>
      <c r="Q54" s="6"/>
    </row>
    <row r="55" spans="1:17" ht="15.6" customHeight="1" thickBot="1" x14ac:dyDescent="0.3">
      <c r="A55" s="242"/>
      <c r="B55" s="462" t="s">
        <v>54</v>
      </c>
      <c r="C55" s="270"/>
      <c r="D55" s="471" t="s">
        <v>178</v>
      </c>
      <c r="E55" s="270"/>
      <c r="F55" s="471"/>
      <c r="G55" s="270"/>
      <c r="H55" s="471"/>
      <c r="I55" s="253"/>
      <c r="J55" s="471"/>
      <c r="K55" s="253"/>
      <c r="L55" s="686" t="s">
        <v>178</v>
      </c>
      <c r="M55" s="687"/>
      <c r="N55" s="285"/>
      <c r="O55" s="274">
        <v>9</v>
      </c>
      <c r="P55" s="263"/>
      <c r="Q55" s="6"/>
    </row>
    <row r="56" spans="1:17" ht="16.149999999999999" hidden="1" thickBot="1" x14ac:dyDescent="0.35">
      <c r="A56" s="242"/>
      <c r="B56" s="468"/>
      <c r="C56" s="270"/>
      <c r="D56" s="469"/>
      <c r="E56" s="270"/>
      <c r="F56" s="469"/>
      <c r="G56" s="270"/>
      <c r="H56" s="469"/>
      <c r="I56" s="253"/>
      <c r="J56" s="469"/>
      <c r="K56" s="253"/>
      <c r="L56" s="688"/>
      <c r="M56" s="688"/>
      <c r="N56" s="285"/>
      <c r="O56" s="274"/>
      <c r="P56" s="263"/>
      <c r="Q56" s="7"/>
    </row>
    <row r="57" spans="1:17" ht="16.149999999999999" customHeight="1" thickBot="1" x14ac:dyDescent="0.3">
      <c r="A57" s="242"/>
      <c r="B57" s="257"/>
      <c r="C57" s="257"/>
      <c r="D57" s="250"/>
      <c r="E57" s="257"/>
      <c r="F57" s="250"/>
      <c r="G57" s="257"/>
      <c r="H57" s="250"/>
      <c r="I57" s="250"/>
      <c r="J57" s="250"/>
      <c r="K57" s="250"/>
      <c r="L57" s="250"/>
      <c r="M57" s="250"/>
      <c r="N57" s="257"/>
      <c r="O57" s="326"/>
      <c r="P57" s="243"/>
      <c r="Q57" s="6"/>
    </row>
    <row r="58" spans="1:17" ht="16.5" thickBot="1" x14ac:dyDescent="0.3">
      <c r="A58" s="242"/>
      <c r="B58" s="327" t="s">
        <v>56</v>
      </c>
      <c r="C58" s="270"/>
      <c r="D58" s="328"/>
      <c r="E58" s="270"/>
      <c r="F58" s="328"/>
      <c r="G58" s="270"/>
      <c r="H58" s="328"/>
      <c r="I58" s="253"/>
      <c r="J58" s="328"/>
      <c r="K58" s="253"/>
      <c r="L58" s="684" t="s">
        <v>178</v>
      </c>
      <c r="M58" s="684"/>
      <c r="N58" s="285"/>
      <c r="O58" s="335"/>
      <c r="P58" s="263"/>
      <c r="Q58" s="7"/>
    </row>
    <row r="59" spans="1:17" ht="16.5" thickBot="1" x14ac:dyDescent="0.3">
      <c r="A59" s="242"/>
      <c r="B59" s="257"/>
      <c r="C59" s="257"/>
      <c r="D59" s="250"/>
      <c r="E59" s="257"/>
      <c r="F59" s="250"/>
      <c r="G59" s="257"/>
      <c r="H59" s="250"/>
      <c r="I59" s="250"/>
      <c r="J59" s="250"/>
      <c r="K59" s="250"/>
      <c r="L59" s="250"/>
      <c r="M59" s="250"/>
      <c r="N59" s="257"/>
      <c r="O59" s="326"/>
      <c r="P59" s="243"/>
      <c r="Q59" s="9"/>
    </row>
    <row r="60" spans="1:17" ht="26.45" customHeight="1" thickBot="1" x14ac:dyDescent="0.3">
      <c r="A60" s="330"/>
      <c r="B60" s="619"/>
      <c r="C60" s="619"/>
      <c r="D60" s="619"/>
      <c r="E60" s="619"/>
      <c r="F60" s="619"/>
      <c r="G60" s="619"/>
      <c r="H60" s="619"/>
      <c r="I60" s="619"/>
      <c r="J60" s="619"/>
      <c r="K60" s="619"/>
      <c r="L60" s="619"/>
      <c r="M60" s="619"/>
      <c r="N60" s="619"/>
      <c r="O60" s="619"/>
      <c r="P60" s="331"/>
      <c r="Q60" s="6"/>
    </row>
    <row r="61" spans="1:17" ht="205.9" customHeight="1" x14ac:dyDescent="0.25">
      <c r="A61" s="242"/>
      <c r="B61" s="689" t="s">
        <v>224</v>
      </c>
      <c r="C61" s="690"/>
      <c r="D61" s="690"/>
      <c r="E61" s="690"/>
      <c r="F61" s="690"/>
      <c r="G61" s="690"/>
      <c r="H61" s="690"/>
      <c r="I61" s="690"/>
      <c r="J61" s="690"/>
      <c r="K61" s="690"/>
      <c r="L61" s="690"/>
      <c r="M61" s="690"/>
      <c r="N61" s="690"/>
      <c r="O61" s="691"/>
      <c r="P61" s="263"/>
      <c r="Q61" s="6"/>
    </row>
    <row r="62" spans="1:17" ht="19.899999999999999" customHeight="1" thickBot="1" x14ac:dyDescent="0.3">
      <c r="A62" s="242"/>
      <c r="B62" s="476"/>
      <c r="C62" s="477"/>
      <c r="D62" s="477"/>
      <c r="E62" s="477"/>
      <c r="F62" s="477"/>
      <c r="G62" s="477"/>
      <c r="H62" s="477"/>
      <c r="I62" s="477"/>
      <c r="J62" s="477"/>
      <c r="K62" s="477"/>
      <c r="L62" s="477"/>
      <c r="M62" s="477"/>
      <c r="N62" s="477"/>
      <c r="O62" s="478"/>
      <c r="P62" s="263"/>
      <c r="Q62" s="6"/>
    </row>
    <row r="63" spans="1:17" ht="15.75" x14ac:dyDescent="0.25">
      <c r="A63" s="242"/>
      <c r="B63" s="467"/>
      <c r="C63" s="467"/>
      <c r="D63" s="467"/>
      <c r="E63" s="467"/>
      <c r="F63" s="467"/>
      <c r="G63" s="467"/>
      <c r="H63" s="467"/>
      <c r="I63" s="467"/>
      <c r="J63" s="467"/>
      <c r="K63" s="467"/>
      <c r="L63" s="467"/>
      <c r="M63" s="467"/>
      <c r="N63" s="467"/>
      <c r="O63" s="467"/>
      <c r="P63" s="263"/>
    </row>
    <row r="64" spans="1:17" x14ac:dyDescent="0.25">
      <c r="A64" s="337"/>
      <c r="B64" s="467"/>
      <c r="C64" s="467"/>
      <c r="D64" s="467"/>
      <c r="E64" s="467"/>
      <c r="F64" s="467"/>
      <c r="G64" s="467"/>
      <c r="H64" s="467"/>
      <c r="I64" s="467"/>
      <c r="J64" s="467"/>
      <c r="K64" s="467"/>
      <c r="L64" s="467"/>
      <c r="M64" s="467"/>
      <c r="N64" s="467"/>
      <c r="O64" s="467"/>
      <c r="P64" s="337"/>
    </row>
    <row r="65" spans="1:16" x14ac:dyDescent="0.25">
      <c r="A65" s="337"/>
      <c r="B65" s="467"/>
      <c r="C65" s="467"/>
      <c r="D65" s="467"/>
      <c r="E65" s="467"/>
      <c r="F65" s="467"/>
      <c r="G65" s="467"/>
      <c r="H65" s="467"/>
      <c r="I65" s="467"/>
      <c r="J65" s="467"/>
      <c r="K65" s="467"/>
      <c r="L65" s="467"/>
      <c r="M65" s="467"/>
      <c r="N65" s="467"/>
      <c r="O65" s="467"/>
      <c r="P65" s="337"/>
    </row>
    <row r="66" spans="1:16" x14ac:dyDescent="0.25">
      <c r="A66" s="337"/>
      <c r="B66" s="467"/>
      <c r="C66" s="467"/>
      <c r="D66" s="467"/>
      <c r="E66" s="467"/>
      <c r="F66" s="467"/>
      <c r="G66" s="467"/>
      <c r="H66" s="467"/>
      <c r="I66" s="467"/>
      <c r="J66" s="467"/>
      <c r="K66" s="467"/>
      <c r="L66" s="467"/>
      <c r="M66" s="467"/>
      <c r="N66" s="467"/>
      <c r="O66" s="467"/>
      <c r="P66" s="337"/>
    </row>
    <row r="67" spans="1:16" x14ac:dyDescent="0.25">
      <c r="A67" s="337"/>
      <c r="B67" s="467"/>
      <c r="C67" s="467"/>
      <c r="D67" s="467"/>
      <c r="E67" s="467"/>
      <c r="F67" s="467"/>
      <c r="G67" s="467"/>
      <c r="H67" s="467"/>
      <c r="I67" s="467"/>
      <c r="J67" s="467"/>
      <c r="K67" s="467"/>
      <c r="L67" s="467"/>
      <c r="M67" s="467"/>
      <c r="N67" s="467"/>
      <c r="O67" s="467"/>
      <c r="P67" s="337"/>
    </row>
    <row r="68" spans="1:16" x14ac:dyDescent="0.25">
      <c r="A68" s="337"/>
      <c r="B68" s="467"/>
      <c r="C68" s="467"/>
      <c r="D68" s="467"/>
      <c r="E68" s="467"/>
      <c r="F68" s="467"/>
      <c r="G68" s="467"/>
      <c r="H68" s="467"/>
      <c r="I68" s="467"/>
      <c r="J68" s="467"/>
      <c r="K68" s="467"/>
      <c r="L68" s="467"/>
      <c r="M68" s="467"/>
      <c r="N68" s="467"/>
      <c r="O68" s="467"/>
      <c r="P68" s="337"/>
    </row>
    <row r="69" spans="1:16" x14ac:dyDescent="0.25">
      <c r="A69" s="337"/>
      <c r="B69" s="467"/>
      <c r="C69" s="467"/>
      <c r="D69" s="467"/>
      <c r="E69" s="467"/>
      <c r="F69" s="467"/>
      <c r="G69" s="467"/>
      <c r="H69" s="467"/>
      <c r="I69" s="467"/>
      <c r="J69" s="467"/>
      <c r="K69" s="467"/>
      <c r="L69" s="467"/>
      <c r="M69" s="467"/>
      <c r="N69" s="467"/>
      <c r="O69" s="467"/>
      <c r="P69" s="337"/>
    </row>
    <row r="70" spans="1:16" x14ac:dyDescent="0.25">
      <c r="A70" s="337"/>
      <c r="B70" s="467"/>
      <c r="C70" s="467"/>
      <c r="D70" s="467"/>
      <c r="E70" s="467"/>
      <c r="F70" s="467"/>
      <c r="G70" s="467"/>
      <c r="H70" s="467"/>
      <c r="I70" s="467"/>
      <c r="J70" s="467"/>
      <c r="K70" s="467"/>
      <c r="L70" s="467"/>
      <c r="M70" s="467"/>
      <c r="N70" s="467"/>
      <c r="O70" s="467"/>
      <c r="P70" s="337"/>
    </row>
    <row r="71" spans="1:16" x14ac:dyDescent="0.25">
      <c r="A71" s="337"/>
      <c r="B71" s="467"/>
      <c r="C71" s="467"/>
      <c r="D71" s="467"/>
      <c r="E71" s="467"/>
      <c r="F71" s="467"/>
      <c r="G71" s="467"/>
      <c r="H71" s="467"/>
      <c r="I71" s="467"/>
      <c r="J71" s="467"/>
      <c r="K71" s="467"/>
      <c r="L71" s="467"/>
      <c r="M71" s="467"/>
      <c r="N71" s="467"/>
      <c r="O71" s="467"/>
      <c r="P71" s="337"/>
    </row>
    <row r="72" spans="1:16" ht="9.6" customHeight="1" x14ac:dyDescent="0.25">
      <c r="A72" s="337"/>
      <c r="B72" s="467"/>
      <c r="C72" s="467"/>
      <c r="D72" s="467"/>
      <c r="E72" s="467"/>
      <c r="F72" s="467"/>
      <c r="G72" s="467"/>
      <c r="H72" s="467"/>
      <c r="I72" s="467"/>
      <c r="J72" s="467"/>
      <c r="K72" s="467"/>
      <c r="L72" s="467"/>
      <c r="M72" s="467"/>
      <c r="N72" s="467"/>
      <c r="O72" s="467"/>
      <c r="P72" s="337"/>
    </row>
    <row r="73" spans="1:16" x14ac:dyDescent="0.25">
      <c r="A73" s="337"/>
      <c r="B73" s="467"/>
      <c r="C73" s="467"/>
      <c r="D73" s="467"/>
      <c r="E73" s="467"/>
      <c r="F73" s="467"/>
      <c r="G73" s="467"/>
      <c r="H73" s="467"/>
      <c r="I73" s="467"/>
      <c r="J73" s="467"/>
      <c r="K73" s="467"/>
      <c r="L73" s="467"/>
      <c r="M73" s="467"/>
      <c r="N73" s="467"/>
      <c r="O73" s="467"/>
      <c r="P73" s="337"/>
    </row>
    <row r="74" spans="1:16" x14ac:dyDescent="0.25">
      <c r="A74" s="337"/>
      <c r="B74" s="337"/>
      <c r="C74" s="337"/>
      <c r="D74" s="337"/>
      <c r="E74" s="337"/>
      <c r="F74" s="337"/>
      <c r="G74" s="337"/>
      <c r="H74" s="337"/>
      <c r="I74" s="337"/>
      <c r="J74" s="337"/>
      <c r="K74" s="337"/>
      <c r="L74" s="337"/>
      <c r="M74" s="337"/>
      <c r="N74" s="337"/>
      <c r="O74" s="337"/>
      <c r="P74" s="337"/>
    </row>
    <row r="75" spans="1:16" x14ac:dyDescent="0.25">
      <c r="A75" s="337"/>
      <c r="B75" s="337"/>
      <c r="C75" s="337"/>
      <c r="D75" s="337"/>
      <c r="E75" s="337"/>
      <c r="F75" s="337"/>
      <c r="G75" s="337"/>
      <c r="H75" s="337"/>
      <c r="I75" s="337"/>
      <c r="J75" s="337"/>
      <c r="K75" s="337"/>
      <c r="L75" s="337"/>
      <c r="M75" s="337"/>
      <c r="N75" s="337"/>
      <c r="O75" s="337"/>
      <c r="P75" s="337"/>
    </row>
  </sheetData>
  <mergeCells count="17">
    <mergeCell ref="L53:M53"/>
    <mergeCell ref="L54:M54"/>
    <mergeCell ref="L21:M21"/>
    <mergeCell ref="L27:M27"/>
    <mergeCell ref="L32:M32"/>
    <mergeCell ref="L38:M38"/>
    <mergeCell ref="L43:M43"/>
    <mergeCell ref="B2:O2"/>
    <mergeCell ref="L3:M3"/>
    <mergeCell ref="L6:M6"/>
    <mergeCell ref="L8:M8"/>
    <mergeCell ref="L15:M15"/>
    <mergeCell ref="L55:M55"/>
    <mergeCell ref="L56:M56"/>
    <mergeCell ref="L58:M58"/>
    <mergeCell ref="B60:O60"/>
    <mergeCell ref="B61:O61"/>
  </mergeCells>
  <pageMargins left="0.7" right="0.7"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zoomScaleSheetLayoutView="100" workbookViewId="0">
      <selection activeCell="P3" sqref="P3"/>
    </sheetView>
  </sheetViews>
  <sheetFormatPr defaultRowHeight="15" x14ac:dyDescent="0.25"/>
  <cols>
    <col min="1" max="1" width="5.85546875" customWidth="1"/>
    <col min="2" max="2" width="47.28515625" customWidth="1"/>
    <col min="3" max="3" width="1.7109375" customWidth="1"/>
    <col min="4" max="4" width="20.7109375" customWidth="1"/>
    <col min="5" max="5" width="2.28515625" customWidth="1"/>
    <col min="6" max="6" width="10.7109375" customWidth="1"/>
    <col min="7" max="7" width="2.140625" customWidth="1"/>
    <col min="8" max="8" width="15.42578125" customWidth="1"/>
    <col min="9" max="9" width="2.5703125" customWidth="1"/>
    <col min="10" max="10" width="21" customWidth="1"/>
    <col min="11" max="11" width="1.85546875" customWidth="1"/>
    <col min="12" max="12" width="12" customWidth="1"/>
    <col min="13" max="13" width="10.85546875" customWidth="1"/>
    <col min="14" max="14" width="1.7109375" customWidth="1"/>
    <col min="15" max="15" width="28.42578125" customWidth="1"/>
  </cols>
  <sheetData>
    <row r="1" spans="1:15" ht="16.149999999999999" thickBot="1" x14ac:dyDescent="0.35">
      <c r="A1" s="417"/>
      <c r="B1" s="395"/>
      <c r="C1" s="395"/>
      <c r="D1" s="395"/>
      <c r="E1" s="395"/>
      <c r="F1" s="395"/>
      <c r="G1" s="395"/>
      <c r="H1" s="395"/>
      <c r="I1" s="395"/>
      <c r="J1" s="395"/>
      <c r="K1" s="395"/>
      <c r="L1" s="395"/>
      <c r="M1" s="395"/>
      <c r="N1" s="395"/>
      <c r="O1" s="395"/>
    </row>
    <row r="2" spans="1:15" ht="47.45" customHeight="1" x14ac:dyDescent="0.3">
      <c r="A2" s="13"/>
      <c r="B2" s="196" t="s">
        <v>5</v>
      </c>
      <c r="C2" s="194"/>
      <c r="D2" s="196" t="s">
        <v>16</v>
      </c>
      <c r="E2" s="194"/>
      <c r="F2" s="196" t="s">
        <v>17</v>
      </c>
      <c r="G2" s="194"/>
      <c r="H2" s="196" t="s">
        <v>18</v>
      </c>
      <c r="I2" s="195"/>
      <c r="J2" s="196" t="s">
        <v>64</v>
      </c>
      <c r="K2" s="195"/>
      <c r="L2" s="579" t="s">
        <v>20</v>
      </c>
      <c r="M2" s="649"/>
      <c r="N2" s="194"/>
      <c r="O2" s="196" t="s">
        <v>6</v>
      </c>
    </row>
    <row r="3" spans="1:15" thickBot="1" x14ac:dyDescent="0.35">
      <c r="A3" s="417"/>
      <c r="B3" s="93"/>
      <c r="C3" s="18"/>
      <c r="D3" s="96"/>
      <c r="E3" s="18"/>
      <c r="F3" s="96"/>
      <c r="G3" s="18"/>
      <c r="H3" s="96"/>
      <c r="I3" s="18"/>
      <c r="J3" s="115" t="s">
        <v>0</v>
      </c>
      <c r="K3" s="114"/>
      <c r="L3" s="116" t="s">
        <v>0</v>
      </c>
      <c r="M3" s="117" t="s">
        <v>1</v>
      </c>
      <c r="N3" s="18"/>
      <c r="O3" s="97"/>
    </row>
    <row r="4" spans="1:15" thickBot="1" x14ac:dyDescent="0.35">
      <c r="A4" s="417"/>
      <c r="B4" s="30"/>
      <c r="C4" s="30"/>
      <c r="D4" s="32"/>
      <c r="E4" s="30"/>
      <c r="F4" s="32"/>
      <c r="G4" s="30"/>
      <c r="H4" s="32"/>
      <c r="I4" s="32"/>
      <c r="J4" s="32"/>
      <c r="K4" s="32"/>
      <c r="L4" s="32"/>
      <c r="M4" s="32"/>
      <c r="N4" s="30"/>
      <c r="O4" s="2"/>
    </row>
    <row r="5" spans="1:15" ht="28.9" customHeight="1" thickBot="1" x14ac:dyDescent="0.35">
      <c r="A5" s="417"/>
      <c r="B5" s="155" t="s">
        <v>154</v>
      </c>
      <c r="C5" s="15"/>
      <c r="D5" s="154"/>
      <c r="E5" s="15"/>
      <c r="F5" s="154"/>
      <c r="G5" s="15"/>
      <c r="H5" s="154"/>
      <c r="I5" s="44"/>
      <c r="J5" s="154"/>
      <c r="K5" s="44"/>
      <c r="L5" s="391"/>
      <c r="M5" s="392"/>
      <c r="N5" s="2"/>
      <c r="O5" s="156"/>
    </row>
    <row r="6" spans="1:15" thickBot="1" x14ac:dyDescent="0.35">
      <c r="A6" s="417"/>
      <c r="B6" s="30"/>
      <c r="C6" s="30"/>
      <c r="D6" s="32"/>
      <c r="E6" s="30"/>
      <c r="F6" s="32"/>
      <c r="G6" s="30"/>
      <c r="H6" s="32"/>
      <c r="I6" s="32"/>
      <c r="J6" s="32"/>
      <c r="K6" s="32"/>
      <c r="L6" s="32"/>
      <c r="M6" s="32"/>
      <c r="N6" s="30"/>
      <c r="O6" s="2"/>
    </row>
    <row r="7" spans="1:15" ht="15.6" x14ac:dyDescent="0.3">
      <c r="A7" s="417"/>
      <c r="B7" s="90" t="s">
        <v>21</v>
      </c>
      <c r="C7" s="15"/>
      <c r="D7" s="91"/>
      <c r="E7" s="15"/>
      <c r="F7" s="91"/>
      <c r="G7" s="15"/>
      <c r="H7" s="91"/>
      <c r="I7" s="44"/>
      <c r="J7" s="91"/>
      <c r="K7" s="44"/>
      <c r="L7" s="396"/>
      <c r="M7" s="397"/>
      <c r="N7" s="2"/>
      <c r="O7" s="92"/>
    </row>
    <row r="8" spans="1:15" ht="16.149999999999999" customHeight="1" x14ac:dyDescent="0.3">
      <c r="A8" s="417"/>
      <c r="B8" s="73" t="s">
        <v>174</v>
      </c>
      <c r="C8" s="48"/>
      <c r="D8" s="81">
        <v>1</v>
      </c>
      <c r="E8" s="49"/>
      <c r="F8" s="81">
        <v>0</v>
      </c>
      <c r="G8" s="49"/>
      <c r="H8" s="81">
        <v>0</v>
      </c>
      <c r="I8" s="50"/>
      <c r="J8" s="81">
        <v>100</v>
      </c>
      <c r="K8" s="50"/>
      <c r="L8" s="83">
        <f t="shared" ref="L8:L11" si="0">H8*J8</f>
        <v>0</v>
      </c>
      <c r="M8" s="84">
        <f t="shared" ref="M8:M11" si="1">L8*0.0929</f>
        <v>0</v>
      </c>
      <c r="N8" s="51"/>
      <c r="O8" s="88" t="s">
        <v>71</v>
      </c>
    </row>
    <row r="9" spans="1:15" ht="16.149999999999999" customHeight="1" x14ac:dyDescent="0.3">
      <c r="A9" s="417"/>
      <c r="B9" s="73" t="s">
        <v>22</v>
      </c>
      <c r="C9" s="48"/>
      <c r="D9" s="81">
        <v>1</v>
      </c>
      <c r="E9" s="49"/>
      <c r="F9" s="81">
        <v>0</v>
      </c>
      <c r="G9" s="49"/>
      <c r="H9" s="81">
        <v>47</v>
      </c>
      <c r="I9" s="50"/>
      <c r="J9" s="81">
        <v>120</v>
      </c>
      <c r="K9" s="50"/>
      <c r="L9" s="83">
        <f t="shared" si="0"/>
        <v>5640</v>
      </c>
      <c r="M9" s="84">
        <f t="shared" si="1"/>
        <v>523.95600000000002</v>
      </c>
      <c r="N9" s="51"/>
      <c r="O9" s="88" t="s">
        <v>71</v>
      </c>
    </row>
    <row r="10" spans="1:15" ht="19.149999999999999" customHeight="1" x14ac:dyDescent="0.3">
      <c r="A10" s="417"/>
      <c r="B10" s="73" t="s">
        <v>161</v>
      </c>
      <c r="C10" s="48"/>
      <c r="D10" s="81">
        <v>1</v>
      </c>
      <c r="E10" s="49"/>
      <c r="F10" s="81">
        <v>0</v>
      </c>
      <c r="G10" s="49"/>
      <c r="H10" s="81">
        <v>1</v>
      </c>
      <c r="I10" s="50"/>
      <c r="J10" s="81">
        <v>150</v>
      </c>
      <c r="K10" s="50"/>
      <c r="L10" s="83">
        <f t="shared" si="0"/>
        <v>150</v>
      </c>
      <c r="M10" s="84">
        <f t="shared" si="1"/>
        <v>13.934999999999999</v>
      </c>
      <c r="N10" s="51"/>
      <c r="O10" s="88" t="s">
        <v>71</v>
      </c>
    </row>
    <row r="11" spans="1:15" ht="19.149999999999999" customHeight="1" thickBot="1" x14ac:dyDescent="0.3">
      <c r="A11" s="417"/>
      <c r="B11" s="75" t="s">
        <v>221</v>
      </c>
      <c r="C11" s="48"/>
      <c r="D11" s="82">
        <v>1</v>
      </c>
      <c r="E11" s="49"/>
      <c r="F11" s="82">
        <v>0</v>
      </c>
      <c r="G11" s="49"/>
      <c r="H11" s="82">
        <v>1</v>
      </c>
      <c r="I11" s="50"/>
      <c r="J11" s="82">
        <v>200</v>
      </c>
      <c r="K11" s="50"/>
      <c r="L11" s="85">
        <f t="shared" si="0"/>
        <v>200</v>
      </c>
      <c r="M11" s="86">
        <f t="shared" si="1"/>
        <v>18.579999999999998</v>
      </c>
      <c r="N11" s="51"/>
      <c r="O11" s="89" t="s">
        <v>71</v>
      </c>
    </row>
    <row r="12" spans="1:15" thickBot="1" x14ac:dyDescent="0.35">
      <c r="A12" s="417"/>
      <c r="B12" s="30"/>
      <c r="C12" s="30"/>
      <c r="D12" s="32"/>
      <c r="E12" s="30"/>
      <c r="F12" s="32"/>
      <c r="G12" s="30"/>
      <c r="H12" s="32"/>
      <c r="I12" s="32"/>
      <c r="J12" s="32"/>
      <c r="K12" s="32"/>
      <c r="L12" s="32"/>
      <c r="M12" s="32"/>
      <c r="N12" s="30"/>
      <c r="O12" s="2"/>
    </row>
    <row r="13" spans="1:15" ht="15.6" x14ac:dyDescent="0.3">
      <c r="A13" s="417"/>
      <c r="B13" s="120" t="s">
        <v>194</v>
      </c>
      <c r="C13" s="15"/>
      <c r="D13" s="121"/>
      <c r="E13" s="15"/>
      <c r="F13" s="121"/>
      <c r="G13" s="15"/>
      <c r="H13" s="121"/>
      <c r="I13" s="44"/>
      <c r="J13" s="121"/>
      <c r="K13" s="44"/>
      <c r="L13" s="398"/>
      <c r="M13" s="399"/>
      <c r="N13" s="2"/>
      <c r="O13" s="122"/>
    </row>
    <row r="14" spans="1:15" ht="19.149999999999999" customHeight="1" x14ac:dyDescent="0.25">
      <c r="A14" s="417"/>
      <c r="B14" s="73" t="s">
        <v>203</v>
      </c>
      <c r="C14" s="49"/>
      <c r="D14" s="81">
        <v>1</v>
      </c>
      <c r="E14" s="49"/>
      <c r="F14" s="81">
        <v>0</v>
      </c>
      <c r="G14" s="49"/>
      <c r="H14" s="81">
        <v>13</v>
      </c>
      <c r="I14" s="50"/>
      <c r="J14" s="81">
        <v>64</v>
      </c>
      <c r="K14" s="50"/>
      <c r="L14" s="83">
        <f t="shared" ref="L14:L15" si="2">H14*J14</f>
        <v>832</v>
      </c>
      <c r="M14" s="84">
        <f t="shared" ref="M14:M15" si="3">L14*0.0929</f>
        <v>77.2928</v>
      </c>
      <c r="N14" s="53"/>
      <c r="O14" s="88" t="s">
        <v>81</v>
      </c>
    </row>
    <row r="15" spans="1:15" ht="19.149999999999999" customHeight="1" x14ac:dyDescent="0.3">
      <c r="A15" s="417"/>
      <c r="B15" s="73" t="s">
        <v>204</v>
      </c>
      <c r="C15" s="49"/>
      <c r="D15" s="81">
        <v>1</v>
      </c>
      <c r="E15" s="49"/>
      <c r="F15" s="81">
        <v>0</v>
      </c>
      <c r="G15" s="49"/>
      <c r="H15" s="81">
        <v>18</v>
      </c>
      <c r="I15" s="50"/>
      <c r="J15" s="81">
        <v>100</v>
      </c>
      <c r="K15" s="50"/>
      <c r="L15" s="83">
        <f t="shared" si="2"/>
        <v>1800</v>
      </c>
      <c r="M15" s="84">
        <f t="shared" si="3"/>
        <v>167.22</v>
      </c>
      <c r="N15" s="53"/>
      <c r="O15" s="88" t="s">
        <v>81</v>
      </c>
    </row>
    <row r="16" spans="1:15" ht="15.75" thickBot="1" x14ac:dyDescent="0.3">
      <c r="A16" s="417"/>
      <c r="B16" s="75" t="s">
        <v>214</v>
      </c>
      <c r="C16" s="49"/>
      <c r="D16" s="82">
        <v>1</v>
      </c>
      <c r="E16" s="49"/>
      <c r="F16" s="82">
        <v>0</v>
      </c>
      <c r="G16" s="49"/>
      <c r="H16" s="82">
        <v>1</v>
      </c>
      <c r="I16" s="50"/>
      <c r="J16" s="82">
        <v>120</v>
      </c>
      <c r="K16" s="50"/>
      <c r="L16" s="85">
        <f>H16*J16</f>
        <v>120</v>
      </c>
      <c r="M16" s="86">
        <f>L16*0.0929</f>
        <v>11.148</v>
      </c>
      <c r="N16" s="53"/>
      <c r="O16" s="89" t="s">
        <v>81</v>
      </c>
    </row>
    <row r="17" spans="1:15" thickBot="1" x14ac:dyDescent="0.35">
      <c r="A17" s="417"/>
      <c r="B17" s="30"/>
      <c r="C17" s="30"/>
      <c r="D17" s="32"/>
      <c r="E17" s="30"/>
      <c r="F17" s="32"/>
      <c r="G17" s="30"/>
      <c r="H17" s="32"/>
      <c r="I17" s="32"/>
      <c r="J17" s="32"/>
      <c r="K17" s="32"/>
      <c r="L17" s="32"/>
      <c r="M17" s="32"/>
      <c r="N17" s="30"/>
      <c r="O17" s="2"/>
    </row>
    <row r="18" spans="1:15" ht="16.5" thickBot="1" x14ac:dyDescent="0.3">
      <c r="A18" s="417"/>
      <c r="B18" s="78" t="s">
        <v>29</v>
      </c>
      <c r="C18" s="15"/>
      <c r="D18" s="80"/>
      <c r="E18" s="15"/>
      <c r="F18" s="80"/>
      <c r="G18" s="15"/>
      <c r="H18" s="80"/>
      <c r="I18" s="44"/>
      <c r="J18" s="80"/>
      <c r="K18" s="44"/>
      <c r="L18" s="413"/>
      <c r="M18" s="414"/>
      <c r="N18" s="2"/>
      <c r="O18" s="87"/>
    </row>
    <row r="19" spans="1:15" ht="15.6" customHeight="1" x14ac:dyDescent="0.25">
      <c r="A19" s="417"/>
      <c r="B19" s="77" t="s">
        <v>102</v>
      </c>
      <c r="C19" s="49"/>
      <c r="D19" s="81">
        <v>6</v>
      </c>
      <c r="E19" s="49"/>
      <c r="F19" s="81">
        <v>0</v>
      </c>
      <c r="G19" s="49"/>
      <c r="H19" s="81">
        <v>4</v>
      </c>
      <c r="I19" s="50"/>
      <c r="J19" s="81">
        <v>168</v>
      </c>
      <c r="K19" s="50"/>
      <c r="L19" s="83">
        <f>H19*J19</f>
        <v>672</v>
      </c>
      <c r="M19" s="84">
        <f>L19*0.0929</f>
        <v>62.428799999999995</v>
      </c>
      <c r="N19" s="53"/>
      <c r="O19" s="88" t="s">
        <v>82</v>
      </c>
    </row>
    <row r="20" spans="1:15" ht="17.45" customHeight="1" x14ac:dyDescent="0.25">
      <c r="A20" s="417"/>
      <c r="B20" s="73" t="s">
        <v>98</v>
      </c>
      <c r="C20" s="49"/>
      <c r="D20" s="81">
        <v>15</v>
      </c>
      <c r="E20" s="49"/>
      <c r="F20" s="81">
        <v>0</v>
      </c>
      <c r="G20" s="49"/>
      <c r="H20" s="81">
        <v>0</v>
      </c>
      <c r="I20" s="50"/>
      <c r="J20" s="81">
        <v>304</v>
      </c>
      <c r="K20" s="50"/>
      <c r="L20" s="83">
        <f>H20*J20</f>
        <v>0</v>
      </c>
      <c r="M20" s="84">
        <f>L20*0.0929</f>
        <v>0</v>
      </c>
      <c r="N20" s="53"/>
      <c r="O20" s="88" t="s">
        <v>82</v>
      </c>
    </row>
    <row r="21" spans="1:15" ht="17.45" customHeight="1" x14ac:dyDescent="0.25">
      <c r="A21" s="417"/>
      <c r="B21" s="73" t="s">
        <v>99</v>
      </c>
      <c r="C21" s="49"/>
      <c r="D21" s="81">
        <v>30</v>
      </c>
      <c r="E21" s="49"/>
      <c r="F21" s="81">
        <v>0</v>
      </c>
      <c r="G21" s="49"/>
      <c r="H21" s="81">
        <v>1</v>
      </c>
      <c r="I21" s="50"/>
      <c r="J21" s="81">
        <v>450</v>
      </c>
      <c r="K21" s="50"/>
      <c r="L21" s="83">
        <f t="shared" ref="L21:L22" si="4">H21*J21</f>
        <v>450</v>
      </c>
      <c r="M21" s="84">
        <f t="shared" ref="M21:M22" si="5">L21*0.0929</f>
        <v>41.805</v>
      </c>
      <c r="N21" s="53"/>
      <c r="O21" s="88" t="s">
        <v>82</v>
      </c>
    </row>
    <row r="22" spans="1:15" ht="18" customHeight="1" thickBot="1" x14ac:dyDescent="0.3">
      <c r="A22" s="417"/>
      <c r="B22" s="76" t="s">
        <v>100</v>
      </c>
      <c r="C22" s="49"/>
      <c r="D22" s="82">
        <v>45</v>
      </c>
      <c r="E22" s="49"/>
      <c r="F22" s="82">
        <v>0</v>
      </c>
      <c r="G22" s="49"/>
      <c r="H22" s="82">
        <v>0</v>
      </c>
      <c r="I22" s="50"/>
      <c r="J22" s="82">
        <v>600</v>
      </c>
      <c r="K22" s="50"/>
      <c r="L22" s="85">
        <f t="shared" si="4"/>
        <v>0</v>
      </c>
      <c r="M22" s="86">
        <f t="shared" si="5"/>
        <v>0</v>
      </c>
      <c r="N22" s="53"/>
      <c r="O22" s="89" t="s">
        <v>82</v>
      </c>
    </row>
    <row r="23" spans="1:15" ht="15.75" thickBot="1" x14ac:dyDescent="0.3">
      <c r="A23" s="417"/>
      <c r="B23" s="30"/>
      <c r="C23" s="30"/>
      <c r="D23" s="32"/>
      <c r="E23" s="30"/>
      <c r="F23" s="32"/>
      <c r="G23" s="30"/>
      <c r="H23" s="32"/>
      <c r="I23" s="32"/>
      <c r="J23" s="32"/>
      <c r="K23" s="32"/>
      <c r="L23" s="32"/>
      <c r="M23" s="32"/>
      <c r="N23" s="30"/>
      <c r="O23" s="2"/>
    </row>
    <row r="24" spans="1:15" ht="16.5" thickBot="1" x14ac:dyDescent="0.3">
      <c r="A24" s="417"/>
      <c r="B24" s="142" t="s">
        <v>188</v>
      </c>
      <c r="C24" s="15"/>
      <c r="D24" s="141"/>
      <c r="E24" s="15"/>
      <c r="F24" s="141"/>
      <c r="G24" s="15"/>
      <c r="H24" s="141"/>
      <c r="I24" s="44"/>
      <c r="J24" s="141"/>
      <c r="K24" s="44"/>
      <c r="L24" s="409"/>
      <c r="M24" s="410"/>
      <c r="N24" s="2"/>
      <c r="O24" s="143"/>
    </row>
    <row r="25" spans="1:15" ht="17.45" customHeight="1" x14ac:dyDescent="0.25">
      <c r="A25" s="417"/>
      <c r="B25" s="77" t="s">
        <v>34</v>
      </c>
      <c r="C25" s="49"/>
      <c r="D25" s="81">
        <v>0</v>
      </c>
      <c r="E25" s="49"/>
      <c r="F25" s="81">
        <v>0</v>
      </c>
      <c r="G25" s="49"/>
      <c r="H25" s="81">
        <v>0</v>
      </c>
      <c r="I25" s="50"/>
      <c r="J25" s="81">
        <v>60</v>
      </c>
      <c r="K25" s="50"/>
      <c r="L25" s="83">
        <f t="shared" ref="L25:L27" si="6">H25*J25</f>
        <v>0</v>
      </c>
      <c r="M25" s="84">
        <f t="shared" ref="M25:M27" si="7">L25*0.0929</f>
        <v>0</v>
      </c>
      <c r="N25" s="53"/>
      <c r="O25" s="88" t="s">
        <v>84</v>
      </c>
    </row>
    <row r="26" spans="1:15" ht="17.45" customHeight="1" x14ac:dyDescent="0.25">
      <c r="A26" s="417"/>
      <c r="B26" s="73" t="s">
        <v>35</v>
      </c>
      <c r="C26" s="49"/>
      <c r="D26" s="81">
        <v>0</v>
      </c>
      <c r="E26" s="49"/>
      <c r="F26" s="81">
        <v>0</v>
      </c>
      <c r="G26" s="49"/>
      <c r="H26" s="81">
        <v>0</v>
      </c>
      <c r="I26" s="50"/>
      <c r="J26" s="81">
        <v>120</v>
      </c>
      <c r="K26" s="50"/>
      <c r="L26" s="83">
        <f t="shared" si="6"/>
        <v>0</v>
      </c>
      <c r="M26" s="84">
        <f t="shared" si="7"/>
        <v>0</v>
      </c>
      <c r="N26" s="53"/>
      <c r="O26" s="88" t="s">
        <v>84</v>
      </c>
    </row>
    <row r="27" spans="1:15" s="502" customFormat="1" ht="15.75" thickBot="1" x14ac:dyDescent="0.3">
      <c r="A27" s="499"/>
      <c r="B27" s="75" t="s">
        <v>36</v>
      </c>
      <c r="C27" s="49"/>
      <c r="D27" s="438">
        <v>0</v>
      </c>
      <c r="E27" s="49"/>
      <c r="F27" s="438">
        <v>0</v>
      </c>
      <c r="G27" s="49"/>
      <c r="H27" s="438">
        <v>1</v>
      </c>
      <c r="I27" s="50"/>
      <c r="J27" s="438">
        <v>200</v>
      </c>
      <c r="K27" s="50"/>
      <c r="L27" s="500">
        <f t="shared" si="6"/>
        <v>200</v>
      </c>
      <c r="M27" s="501">
        <f t="shared" si="7"/>
        <v>18.579999999999998</v>
      </c>
      <c r="N27" s="53"/>
      <c r="O27" s="89" t="s">
        <v>84</v>
      </c>
    </row>
    <row r="28" spans="1:15" ht="15.75" thickBot="1" x14ac:dyDescent="0.3">
      <c r="A28" s="417"/>
      <c r="B28" s="30"/>
      <c r="C28" s="30"/>
      <c r="D28" s="32"/>
      <c r="E28" s="30"/>
      <c r="F28" s="32"/>
      <c r="G28" s="30"/>
      <c r="H28" s="32"/>
      <c r="I28" s="32"/>
      <c r="J28" s="32"/>
      <c r="K28" s="32"/>
      <c r="L28" s="32"/>
      <c r="M28" s="32"/>
      <c r="N28" s="30"/>
      <c r="O28" s="2"/>
    </row>
    <row r="29" spans="1:15" ht="16.5" thickBot="1" x14ac:dyDescent="0.3">
      <c r="A29" s="417"/>
      <c r="B29" s="144" t="s">
        <v>189</v>
      </c>
      <c r="C29" s="15"/>
      <c r="D29" s="139"/>
      <c r="E29" s="15"/>
      <c r="F29" s="139"/>
      <c r="G29" s="15"/>
      <c r="H29" s="139"/>
      <c r="I29" s="44"/>
      <c r="J29" s="139"/>
      <c r="K29" s="44"/>
      <c r="L29" s="411"/>
      <c r="M29" s="412"/>
      <c r="N29" s="2"/>
      <c r="O29" s="140"/>
    </row>
    <row r="30" spans="1:15" ht="16.149999999999999" customHeight="1" x14ac:dyDescent="0.25">
      <c r="A30" s="417"/>
      <c r="B30" s="77" t="s">
        <v>38</v>
      </c>
      <c r="C30" s="49"/>
      <c r="D30" s="81">
        <v>0</v>
      </c>
      <c r="E30" s="49"/>
      <c r="F30" s="81">
        <v>0</v>
      </c>
      <c r="G30" s="49"/>
      <c r="H30" s="81">
        <v>1</v>
      </c>
      <c r="I30" s="50"/>
      <c r="J30" s="81">
        <v>60</v>
      </c>
      <c r="K30" s="50"/>
      <c r="L30" s="83">
        <f t="shared" ref="L30:L33" si="8">H30*J30</f>
        <v>60</v>
      </c>
      <c r="M30" s="84">
        <f t="shared" ref="M30:M33" si="9">L30*0.0929</f>
        <v>5.5739999999999998</v>
      </c>
      <c r="N30" s="53"/>
      <c r="O30" s="88" t="s">
        <v>85</v>
      </c>
    </row>
    <row r="31" spans="1:15" ht="17.45" customHeight="1" x14ac:dyDescent="0.25">
      <c r="A31" s="417"/>
      <c r="B31" s="73" t="s">
        <v>39</v>
      </c>
      <c r="C31" s="49"/>
      <c r="D31" s="81">
        <v>0</v>
      </c>
      <c r="E31" s="49"/>
      <c r="F31" s="81">
        <v>0</v>
      </c>
      <c r="G31" s="49"/>
      <c r="H31" s="81">
        <v>0</v>
      </c>
      <c r="I31" s="50"/>
      <c r="J31" s="81">
        <v>120</v>
      </c>
      <c r="K31" s="50"/>
      <c r="L31" s="83">
        <f t="shared" si="8"/>
        <v>0</v>
      </c>
      <c r="M31" s="84">
        <f t="shared" si="9"/>
        <v>0</v>
      </c>
      <c r="N31" s="53"/>
      <c r="O31" s="88" t="s">
        <v>85</v>
      </c>
    </row>
    <row r="32" spans="1:15" ht="15.6" customHeight="1" x14ac:dyDescent="0.25">
      <c r="A32" s="417"/>
      <c r="B32" s="73" t="s">
        <v>40</v>
      </c>
      <c r="C32" s="49"/>
      <c r="D32" s="81">
        <v>0</v>
      </c>
      <c r="E32" s="49"/>
      <c r="F32" s="81">
        <v>0</v>
      </c>
      <c r="G32" s="49"/>
      <c r="H32" s="81">
        <v>1</v>
      </c>
      <c r="I32" s="50"/>
      <c r="J32" s="81">
        <v>252</v>
      </c>
      <c r="K32" s="50"/>
      <c r="L32" s="83">
        <f t="shared" si="8"/>
        <v>252</v>
      </c>
      <c r="M32" s="84">
        <f t="shared" si="9"/>
        <v>23.410799999999998</v>
      </c>
      <c r="N32" s="53"/>
      <c r="O32" s="88" t="s">
        <v>85</v>
      </c>
    </row>
    <row r="33" spans="1:15" ht="15.75" thickBot="1" x14ac:dyDescent="0.3">
      <c r="A33" s="417"/>
      <c r="B33" s="75" t="s">
        <v>41</v>
      </c>
      <c r="C33" s="49"/>
      <c r="D33" s="82">
        <v>0</v>
      </c>
      <c r="E33" s="49"/>
      <c r="F33" s="82">
        <v>0</v>
      </c>
      <c r="G33" s="49"/>
      <c r="H33" s="82">
        <v>1</v>
      </c>
      <c r="I33" s="50"/>
      <c r="J33" s="82">
        <v>399</v>
      </c>
      <c r="K33" s="50"/>
      <c r="L33" s="85">
        <f t="shared" si="8"/>
        <v>399</v>
      </c>
      <c r="M33" s="86">
        <f t="shared" si="9"/>
        <v>37.067099999999996</v>
      </c>
      <c r="N33" s="53"/>
      <c r="O33" s="89" t="s">
        <v>85</v>
      </c>
    </row>
    <row r="34" spans="1:15" ht="15.75" thickBot="1" x14ac:dyDescent="0.3">
      <c r="A34" s="417"/>
      <c r="B34" s="30"/>
      <c r="C34" s="30"/>
      <c r="D34" s="32"/>
      <c r="E34" s="30"/>
      <c r="F34" s="32"/>
      <c r="G34" s="30"/>
      <c r="H34" s="32"/>
      <c r="I34" s="32"/>
      <c r="J34" s="32"/>
      <c r="K34" s="32"/>
      <c r="L34" s="32"/>
      <c r="M34" s="32"/>
      <c r="N34" s="30"/>
      <c r="O34" s="2"/>
    </row>
    <row r="35" spans="1:15" ht="16.5" thickBot="1" x14ac:dyDescent="0.3">
      <c r="A35" s="417"/>
      <c r="B35" s="79" t="s">
        <v>60</v>
      </c>
      <c r="C35" s="15"/>
      <c r="D35" s="110"/>
      <c r="E35" s="15"/>
      <c r="F35" s="110"/>
      <c r="G35" s="15"/>
      <c r="H35" s="110"/>
      <c r="I35" s="44"/>
      <c r="J35" s="110"/>
      <c r="K35" s="44"/>
      <c r="L35" s="402"/>
      <c r="M35" s="403"/>
      <c r="N35" s="2"/>
      <c r="O35" s="113"/>
    </row>
    <row r="36" spans="1:15" ht="15.6" customHeight="1" x14ac:dyDescent="0.25">
      <c r="A36" s="417"/>
      <c r="B36" s="111" t="s">
        <v>42</v>
      </c>
      <c r="C36" s="49"/>
      <c r="D36" s="81">
        <v>0</v>
      </c>
      <c r="E36" s="49"/>
      <c r="F36" s="81">
        <v>0</v>
      </c>
      <c r="G36" s="49"/>
      <c r="H36" s="81">
        <v>1</v>
      </c>
      <c r="I36" s="50"/>
      <c r="J36" s="81">
        <v>120</v>
      </c>
      <c r="K36" s="50"/>
      <c r="L36" s="83">
        <f t="shared" ref="L36:L38" si="10">H36*J36</f>
        <v>120</v>
      </c>
      <c r="M36" s="84">
        <f t="shared" ref="M36:M38" si="11">L36*0.0929</f>
        <v>11.148</v>
      </c>
      <c r="N36" s="53"/>
      <c r="O36" s="88" t="s">
        <v>83</v>
      </c>
    </row>
    <row r="37" spans="1:15" ht="18.600000000000001" customHeight="1" x14ac:dyDescent="0.25">
      <c r="A37" s="417"/>
      <c r="B37" s="73" t="s">
        <v>116</v>
      </c>
      <c r="C37" s="49"/>
      <c r="D37" s="81">
        <v>0</v>
      </c>
      <c r="E37" s="49"/>
      <c r="F37" s="81">
        <v>0</v>
      </c>
      <c r="G37" s="49"/>
      <c r="H37" s="81">
        <v>1</v>
      </c>
      <c r="I37" s="50"/>
      <c r="J37" s="81">
        <v>240</v>
      </c>
      <c r="K37" s="50"/>
      <c r="L37" s="83">
        <f t="shared" si="10"/>
        <v>240</v>
      </c>
      <c r="M37" s="84">
        <f t="shared" si="11"/>
        <v>22.295999999999999</v>
      </c>
      <c r="N37" s="53"/>
      <c r="O37" s="88" t="s">
        <v>83</v>
      </c>
    </row>
    <row r="38" spans="1:15" ht="19.149999999999999" customHeight="1" thickBot="1" x14ac:dyDescent="0.3">
      <c r="A38" s="417"/>
      <c r="B38" s="75" t="s">
        <v>109</v>
      </c>
      <c r="C38" s="49"/>
      <c r="D38" s="82">
        <v>0</v>
      </c>
      <c r="E38" s="49"/>
      <c r="F38" s="82">
        <v>0</v>
      </c>
      <c r="G38" s="49"/>
      <c r="H38" s="82">
        <v>1</v>
      </c>
      <c r="I38" s="50"/>
      <c r="J38" s="82">
        <v>20</v>
      </c>
      <c r="K38" s="50"/>
      <c r="L38" s="85">
        <f t="shared" si="10"/>
        <v>20</v>
      </c>
      <c r="M38" s="86">
        <f t="shared" si="11"/>
        <v>1.8579999999999999</v>
      </c>
      <c r="N38" s="53"/>
      <c r="O38" s="89" t="s">
        <v>106</v>
      </c>
    </row>
    <row r="39" spans="1:15" ht="15.75" thickBot="1" x14ac:dyDescent="0.3">
      <c r="A39" s="417"/>
      <c r="B39" s="30"/>
      <c r="C39" s="30"/>
      <c r="D39" s="32"/>
      <c r="E39" s="30"/>
      <c r="F39" s="32"/>
      <c r="G39" s="30"/>
      <c r="H39" s="32"/>
      <c r="I39" s="32"/>
      <c r="J39" s="32"/>
      <c r="K39" s="32"/>
      <c r="L39" s="32"/>
      <c r="M39" s="32"/>
      <c r="N39" s="30"/>
      <c r="O39" s="2"/>
    </row>
    <row r="40" spans="1:15" ht="15.75" x14ac:dyDescent="0.25">
      <c r="A40" s="417"/>
      <c r="B40" s="152" t="s">
        <v>62</v>
      </c>
      <c r="C40" s="15"/>
      <c r="D40" s="151"/>
      <c r="E40" s="15"/>
      <c r="F40" s="151"/>
      <c r="G40" s="15"/>
      <c r="H40" s="151"/>
      <c r="I40" s="44"/>
      <c r="J40" s="151"/>
      <c r="K40" s="44"/>
      <c r="L40" s="404"/>
      <c r="M40" s="405"/>
      <c r="N40" s="2"/>
      <c r="O40" s="153"/>
    </row>
    <row r="41" spans="1:15" ht="17.45" customHeight="1" x14ac:dyDescent="0.25">
      <c r="A41" s="420"/>
      <c r="B41" s="358" t="s">
        <v>156</v>
      </c>
      <c r="C41" s="222"/>
      <c r="D41" s="359">
        <v>0</v>
      </c>
      <c r="E41" s="222"/>
      <c r="F41" s="359">
        <v>0</v>
      </c>
      <c r="G41" s="222"/>
      <c r="H41" s="359">
        <v>1</v>
      </c>
      <c r="I41" s="223"/>
      <c r="J41" s="360">
        <v>14500</v>
      </c>
      <c r="K41" s="223"/>
      <c r="L41" s="434">
        <v>14500</v>
      </c>
      <c r="M41" s="225">
        <f>L41*0.0929</f>
        <v>1347.05</v>
      </c>
      <c r="N41" s="226"/>
      <c r="O41" s="227">
        <v>10</v>
      </c>
    </row>
    <row r="42" spans="1:15" ht="18.600000000000001" customHeight="1" x14ac:dyDescent="0.25">
      <c r="A42" s="417"/>
      <c r="B42" s="73" t="s">
        <v>63</v>
      </c>
      <c r="C42" s="49"/>
      <c r="D42" s="81">
        <v>9</v>
      </c>
      <c r="E42" s="49"/>
      <c r="F42" s="81">
        <v>0</v>
      </c>
      <c r="G42" s="49"/>
      <c r="H42" s="81">
        <v>2</v>
      </c>
      <c r="I42" s="50"/>
      <c r="J42" s="81">
        <v>120</v>
      </c>
      <c r="K42" s="50"/>
      <c r="L42" s="83">
        <f t="shared" ref="L42:L50" si="12">H42*J42</f>
        <v>240</v>
      </c>
      <c r="M42" s="84">
        <f t="shared" ref="M42:M50" si="13">L42*0.0929</f>
        <v>22.295999999999999</v>
      </c>
      <c r="N42" s="53"/>
      <c r="O42" s="135" t="s">
        <v>86</v>
      </c>
    </row>
    <row r="43" spans="1:15" ht="19.149999999999999" customHeight="1" x14ac:dyDescent="0.25">
      <c r="A43" s="422"/>
      <c r="B43" s="73" t="s">
        <v>151</v>
      </c>
      <c r="C43" s="15"/>
      <c r="D43" s="81">
        <v>20</v>
      </c>
      <c r="E43" s="49"/>
      <c r="F43" s="81">
        <v>0</v>
      </c>
      <c r="G43" s="49"/>
      <c r="H43" s="81">
        <v>15</v>
      </c>
      <c r="I43" s="50"/>
      <c r="J43" s="81">
        <v>600</v>
      </c>
      <c r="K43" s="32"/>
      <c r="L43" s="361">
        <f t="shared" si="12"/>
        <v>9000</v>
      </c>
      <c r="M43" s="362">
        <f t="shared" si="13"/>
        <v>836.1</v>
      </c>
      <c r="N43" s="2"/>
      <c r="O43" s="88">
        <v>10</v>
      </c>
    </row>
    <row r="44" spans="1:15" ht="18" customHeight="1" x14ac:dyDescent="0.25">
      <c r="A44" s="422"/>
      <c r="B44" s="73" t="s">
        <v>12</v>
      </c>
      <c r="C44" s="15"/>
      <c r="D44" s="81">
        <v>65</v>
      </c>
      <c r="E44" s="49"/>
      <c r="F44" s="81">
        <v>0</v>
      </c>
      <c r="G44" s="49"/>
      <c r="H44" s="81">
        <v>1</v>
      </c>
      <c r="I44" s="50"/>
      <c r="J44" s="81">
        <v>2200</v>
      </c>
      <c r="K44" s="32"/>
      <c r="L44" s="361">
        <f t="shared" si="12"/>
        <v>2200</v>
      </c>
      <c r="M44" s="362">
        <f t="shared" si="13"/>
        <v>204.38</v>
      </c>
      <c r="N44" s="2"/>
      <c r="O44" s="88">
        <v>10</v>
      </c>
    </row>
    <row r="45" spans="1:15" ht="18.600000000000001" customHeight="1" x14ac:dyDescent="0.25">
      <c r="A45" s="422"/>
      <c r="B45" s="73" t="s">
        <v>11</v>
      </c>
      <c r="C45" s="15"/>
      <c r="D45" s="81">
        <v>150</v>
      </c>
      <c r="E45" s="49"/>
      <c r="F45" s="81">
        <v>0</v>
      </c>
      <c r="G45" s="49"/>
      <c r="H45" s="81">
        <v>1</v>
      </c>
      <c r="I45" s="50"/>
      <c r="J45" s="81">
        <v>3500</v>
      </c>
      <c r="K45" s="32"/>
      <c r="L45" s="361">
        <f t="shared" si="12"/>
        <v>3500</v>
      </c>
      <c r="M45" s="362">
        <f t="shared" si="13"/>
        <v>325.14999999999998</v>
      </c>
      <c r="N45" s="2"/>
      <c r="O45" s="88">
        <v>10</v>
      </c>
    </row>
    <row r="46" spans="1:15" ht="17.45" customHeight="1" x14ac:dyDescent="0.25">
      <c r="A46" s="422"/>
      <c r="B46" s="73" t="s">
        <v>124</v>
      </c>
      <c r="C46" s="15"/>
      <c r="D46" s="81">
        <v>150</v>
      </c>
      <c r="E46" s="49"/>
      <c r="F46" s="81">
        <v>0</v>
      </c>
      <c r="G46" s="49"/>
      <c r="H46" s="81">
        <v>2</v>
      </c>
      <c r="I46" s="50"/>
      <c r="J46" s="81">
        <v>1800</v>
      </c>
      <c r="K46" s="32"/>
      <c r="L46" s="361">
        <f t="shared" si="12"/>
        <v>3600</v>
      </c>
      <c r="M46" s="362">
        <f t="shared" si="13"/>
        <v>334.44</v>
      </c>
      <c r="N46" s="2"/>
      <c r="O46" s="88">
        <v>10</v>
      </c>
    </row>
    <row r="47" spans="1:15" ht="18.600000000000001" customHeight="1" x14ac:dyDescent="0.25">
      <c r="A47" s="422"/>
      <c r="B47" s="73" t="s">
        <v>150</v>
      </c>
      <c r="C47" s="15"/>
      <c r="D47" s="81">
        <v>10</v>
      </c>
      <c r="E47" s="49"/>
      <c r="F47" s="81">
        <v>0</v>
      </c>
      <c r="G47" s="49"/>
      <c r="H47" s="81">
        <v>1</v>
      </c>
      <c r="I47" s="50"/>
      <c r="J47" s="81">
        <v>200</v>
      </c>
      <c r="K47" s="32"/>
      <c r="L47" s="361">
        <f t="shared" si="12"/>
        <v>200</v>
      </c>
      <c r="M47" s="362">
        <f t="shared" si="13"/>
        <v>18.579999999999998</v>
      </c>
      <c r="N47" s="2"/>
      <c r="O47" s="88">
        <v>10</v>
      </c>
    </row>
    <row r="48" spans="1:15" ht="18.600000000000001" customHeight="1" x14ac:dyDescent="0.25">
      <c r="A48" s="422"/>
      <c r="B48" s="73" t="s">
        <v>157</v>
      </c>
      <c r="C48" s="15"/>
      <c r="D48" s="81">
        <v>6</v>
      </c>
      <c r="E48" s="49"/>
      <c r="F48" s="81">
        <v>0</v>
      </c>
      <c r="G48" s="49"/>
      <c r="H48" s="81">
        <v>1</v>
      </c>
      <c r="I48" s="50"/>
      <c r="J48" s="81">
        <v>2250</v>
      </c>
      <c r="K48" s="32"/>
      <c r="L48" s="361">
        <f t="shared" si="12"/>
        <v>2250</v>
      </c>
      <c r="M48" s="362">
        <f t="shared" si="13"/>
        <v>209.02500000000001</v>
      </c>
      <c r="N48" s="2"/>
      <c r="O48" s="88">
        <v>10</v>
      </c>
    </row>
    <row r="49" spans="1:15" ht="19.149999999999999" customHeight="1" x14ac:dyDescent="0.25">
      <c r="A49" s="422"/>
      <c r="B49" s="73" t="s">
        <v>155</v>
      </c>
      <c r="C49" s="15"/>
      <c r="D49" s="81">
        <v>1</v>
      </c>
      <c r="E49" s="49"/>
      <c r="F49" s="81">
        <v>0</v>
      </c>
      <c r="G49" s="49"/>
      <c r="H49" s="81">
        <v>1</v>
      </c>
      <c r="I49" s="50"/>
      <c r="J49" s="81">
        <v>120</v>
      </c>
      <c r="K49" s="32"/>
      <c r="L49" s="361">
        <f t="shared" si="12"/>
        <v>120</v>
      </c>
      <c r="M49" s="362">
        <f t="shared" si="13"/>
        <v>11.148</v>
      </c>
      <c r="N49" s="2"/>
      <c r="O49" s="88">
        <v>10</v>
      </c>
    </row>
    <row r="50" spans="1:15" ht="19.899999999999999" customHeight="1" thickBot="1" x14ac:dyDescent="0.3">
      <c r="A50" s="422"/>
      <c r="B50" s="75" t="s">
        <v>152</v>
      </c>
      <c r="C50" s="15"/>
      <c r="D50" s="82" t="s">
        <v>135</v>
      </c>
      <c r="E50" s="49"/>
      <c r="F50" s="82">
        <v>0</v>
      </c>
      <c r="G50" s="49"/>
      <c r="H50" s="82">
        <v>1</v>
      </c>
      <c r="I50" s="50"/>
      <c r="J50" s="82">
        <v>1000</v>
      </c>
      <c r="K50" s="32"/>
      <c r="L50" s="435">
        <f t="shared" si="12"/>
        <v>1000</v>
      </c>
      <c r="M50" s="436">
        <f t="shared" si="13"/>
        <v>92.899999999999991</v>
      </c>
      <c r="N50" s="2"/>
      <c r="O50" s="89">
        <v>10</v>
      </c>
    </row>
    <row r="51" spans="1:15" ht="14.45" hidden="1" x14ac:dyDescent="0.3">
      <c r="A51" s="422"/>
      <c r="B51" s="77"/>
      <c r="C51" s="15"/>
      <c r="D51" s="431"/>
      <c r="E51" s="49"/>
      <c r="F51" s="431"/>
      <c r="G51" s="49"/>
      <c r="H51" s="431"/>
      <c r="I51" s="50"/>
      <c r="J51" s="431"/>
      <c r="K51" s="32"/>
      <c r="L51" s="432"/>
      <c r="M51" s="433"/>
      <c r="N51" s="2"/>
      <c r="O51" s="363"/>
    </row>
    <row r="52" spans="1:15" ht="14.45" hidden="1" x14ac:dyDescent="0.3">
      <c r="A52" s="422"/>
      <c r="B52" s="73"/>
      <c r="C52" s="15"/>
      <c r="D52" s="81"/>
      <c r="E52" s="49"/>
      <c r="F52" s="81"/>
      <c r="G52" s="49"/>
      <c r="H52" s="81"/>
      <c r="I52" s="50"/>
      <c r="J52" s="81"/>
      <c r="K52" s="32"/>
      <c r="L52" s="190"/>
      <c r="M52" s="191"/>
      <c r="N52" s="2"/>
      <c r="O52" s="109"/>
    </row>
    <row r="53" spans="1:15" ht="14.45" hidden="1" x14ac:dyDescent="0.3">
      <c r="A53" s="417"/>
      <c r="B53" s="73"/>
      <c r="C53" s="49"/>
      <c r="D53" s="81"/>
      <c r="E53" s="49"/>
      <c r="F53" s="81"/>
      <c r="G53" s="49"/>
      <c r="H53" s="81"/>
      <c r="I53" s="50"/>
      <c r="J53" s="81"/>
      <c r="K53" s="50"/>
      <c r="L53" s="83"/>
      <c r="M53" s="84"/>
      <c r="N53" s="53"/>
      <c r="O53" s="88"/>
    </row>
    <row r="54" spans="1:15" ht="15.75" thickBot="1" x14ac:dyDescent="0.3">
      <c r="A54" s="393"/>
      <c r="B54" s="393"/>
      <c r="C54" s="393"/>
      <c r="D54" s="393"/>
      <c r="E54" s="393"/>
      <c r="F54" s="393"/>
      <c r="G54" s="393"/>
      <c r="H54" s="393"/>
      <c r="I54" s="393"/>
      <c r="J54" s="393"/>
      <c r="K54" s="393"/>
      <c r="L54" s="393"/>
      <c r="M54" s="393"/>
      <c r="N54" s="393"/>
      <c r="O54" s="393"/>
    </row>
    <row r="55" spans="1:15" ht="16.5" thickBot="1" x14ac:dyDescent="0.3">
      <c r="A55" s="417"/>
      <c r="B55" s="62" t="s">
        <v>48</v>
      </c>
      <c r="C55" s="15"/>
      <c r="D55" s="72"/>
      <c r="E55" s="15"/>
      <c r="F55" s="72"/>
      <c r="G55" s="15"/>
      <c r="H55" s="72"/>
      <c r="I55" s="44"/>
      <c r="J55" s="72"/>
      <c r="K55" s="44"/>
      <c r="L55" s="66">
        <f>SUM(L8:L53)</f>
        <v>47765</v>
      </c>
      <c r="M55" s="67">
        <f>SUM(M8:M53)</f>
        <v>4437.3684999999987</v>
      </c>
      <c r="N55" s="2"/>
      <c r="O55" s="118"/>
    </row>
    <row r="56" spans="1:15" ht="16.5" thickBot="1" x14ac:dyDescent="0.3">
      <c r="A56" s="417"/>
      <c r="B56" s="63" t="s">
        <v>49</v>
      </c>
      <c r="C56" s="15"/>
      <c r="D56" s="119">
        <v>0.15</v>
      </c>
      <c r="E56" s="15"/>
      <c r="F56" s="72"/>
      <c r="G56" s="15"/>
      <c r="H56" s="72"/>
      <c r="I56" s="44"/>
      <c r="J56" s="72"/>
      <c r="K56" s="44"/>
      <c r="L56" s="68">
        <f>SUMPRODUCT(L55*0.15)</f>
        <v>7164.75</v>
      </c>
      <c r="M56" s="69">
        <f>SUMPRODUCT(M55*0.15)</f>
        <v>665.60527499999978</v>
      </c>
      <c r="N56" s="2"/>
      <c r="O56" s="88"/>
    </row>
    <row r="57" spans="1:15" ht="16.5" thickBot="1" x14ac:dyDescent="0.3">
      <c r="A57" s="417"/>
      <c r="B57" s="64" t="s">
        <v>50</v>
      </c>
      <c r="C57" s="15"/>
      <c r="D57" s="72"/>
      <c r="E57" s="15"/>
      <c r="F57" s="72"/>
      <c r="G57" s="15"/>
      <c r="H57" s="72"/>
      <c r="I57" s="44"/>
      <c r="J57" s="72"/>
      <c r="K57" s="44"/>
      <c r="L57" s="70">
        <f>SUM(L55,L56)</f>
        <v>54929.75</v>
      </c>
      <c r="M57" s="71">
        <f>SUM(M55,M56)</f>
        <v>5102.9737749999986</v>
      </c>
      <c r="N57" s="2"/>
      <c r="O57" s="89"/>
    </row>
    <row r="58" spans="1:15" ht="15.75" thickBot="1" x14ac:dyDescent="0.3">
      <c r="A58" s="417"/>
      <c r="B58" s="30"/>
      <c r="C58" s="30"/>
      <c r="D58" s="32"/>
      <c r="E58" s="30"/>
      <c r="F58" s="32"/>
      <c r="G58" s="30"/>
      <c r="H58" s="32"/>
      <c r="I58" s="32"/>
      <c r="J58" s="32"/>
      <c r="K58" s="32"/>
      <c r="L58" s="32"/>
      <c r="M58" s="32"/>
      <c r="N58" s="30"/>
      <c r="O58" s="2"/>
    </row>
    <row r="59" spans="1:15" ht="49.15" customHeight="1" thickBot="1" x14ac:dyDescent="0.3">
      <c r="A59" s="13"/>
      <c r="B59" s="193" t="s">
        <v>5</v>
      </c>
      <c r="C59" s="194"/>
      <c r="D59" s="193" t="s">
        <v>16</v>
      </c>
      <c r="E59" s="194"/>
      <c r="F59" s="193"/>
      <c r="G59" s="194"/>
      <c r="H59" s="193"/>
      <c r="I59" s="195"/>
      <c r="J59" s="193"/>
      <c r="K59" s="195"/>
      <c r="L59" s="591" t="s">
        <v>55</v>
      </c>
      <c r="M59" s="648"/>
      <c r="N59" s="194"/>
      <c r="O59" s="193" t="s">
        <v>6</v>
      </c>
    </row>
    <row r="60" spans="1:15" ht="15.75" x14ac:dyDescent="0.25">
      <c r="A60" s="417"/>
      <c r="B60" s="199" t="s">
        <v>53</v>
      </c>
      <c r="C60" s="15"/>
      <c r="D60" s="197"/>
      <c r="E60" s="15"/>
      <c r="F60" s="197"/>
      <c r="G60" s="15"/>
      <c r="H60" s="197"/>
      <c r="I60" s="44"/>
      <c r="J60" s="197"/>
      <c r="K60" s="44"/>
      <c r="L60" s="415"/>
      <c r="M60" s="416"/>
      <c r="N60" s="2"/>
      <c r="O60" s="198"/>
    </row>
    <row r="61" spans="1:15" ht="18" customHeight="1" thickBot="1" x14ac:dyDescent="0.3">
      <c r="A61" s="417"/>
      <c r="B61" s="73" t="s">
        <v>54</v>
      </c>
      <c r="C61" s="49"/>
      <c r="D61" s="438">
        <v>222</v>
      </c>
      <c r="E61" s="49"/>
      <c r="F61" s="438"/>
      <c r="G61" s="49"/>
      <c r="H61" s="365"/>
      <c r="I61" s="50"/>
      <c r="J61" s="365"/>
      <c r="K61" s="50"/>
      <c r="L61" s="437">
        <v>222</v>
      </c>
      <c r="M61" s="400"/>
      <c r="N61" s="53"/>
      <c r="O61" s="89">
        <v>9</v>
      </c>
    </row>
    <row r="62" spans="1:15" ht="15.75" thickBot="1" x14ac:dyDescent="0.3">
      <c r="A62" s="417"/>
      <c r="B62" s="30"/>
      <c r="C62" s="30"/>
      <c r="D62" s="32"/>
      <c r="E62" s="30"/>
      <c r="F62" s="32"/>
      <c r="G62" s="30"/>
      <c r="H62" s="32"/>
      <c r="I62" s="32"/>
      <c r="J62" s="32"/>
      <c r="K62" s="32"/>
      <c r="L62" s="32"/>
      <c r="M62" s="32"/>
      <c r="N62" s="30"/>
      <c r="O62" s="16"/>
    </row>
    <row r="63" spans="1:15" ht="21" customHeight="1" thickBot="1" x14ac:dyDescent="0.3">
      <c r="A63" s="417"/>
      <c r="B63" s="131" t="s">
        <v>56</v>
      </c>
      <c r="C63" s="49"/>
      <c r="D63" s="429">
        <v>222</v>
      </c>
      <c r="E63" s="49"/>
      <c r="F63" s="429"/>
      <c r="G63" s="49"/>
      <c r="H63" s="429"/>
      <c r="I63" s="50"/>
      <c r="J63" s="429"/>
      <c r="K63" s="50"/>
      <c r="L63" s="430">
        <f>SUM(L61:L61)</f>
        <v>222</v>
      </c>
      <c r="M63" s="401"/>
      <c r="N63" s="53"/>
      <c r="O63" s="394">
        <v>9</v>
      </c>
    </row>
    <row r="64" spans="1:15" ht="15.75" thickBot="1" x14ac:dyDescent="0.3">
      <c r="A64" s="417"/>
      <c r="B64" s="427"/>
      <c r="C64" s="49"/>
      <c r="D64" s="428"/>
      <c r="E64" s="49"/>
      <c r="F64" s="428"/>
      <c r="G64" s="49"/>
      <c r="H64" s="428"/>
      <c r="I64" s="50"/>
      <c r="J64" s="428"/>
      <c r="K64" s="50"/>
      <c r="L64" s="428"/>
      <c r="M64" s="428"/>
      <c r="N64" s="53"/>
      <c r="O64" s="53"/>
    </row>
    <row r="65" spans="1:15" ht="36" customHeight="1" thickBot="1" x14ac:dyDescent="0.3">
      <c r="A65" s="417"/>
      <c r="B65" s="406"/>
      <c r="C65" s="407"/>
      <c r="D65" s="407"/>
      <c r="E65" s="407"/>
      <c r="F65" s="407"/>
      <c r="G65" s="407"/>
      <c r="H65" s="407"/>
      <c r="I65" s="407"/>
      <c r="J65" s="407"/>
      <c r="K65" s="407"/>
      <c r="L65" s="407"/>
      <c r="M65" s="407"/>
      <c r="N65" s="407"/>
      <c r="O65" s="408"/>
    </row>
    <row r="66" spans="1:15" ht="228.75" customHeight="1" thickBot="1" x14ac:dyDescent="0.3">
      <c r="A66" s="13"/>
      <c r="B66" s="696" t="s">
        <v>225</v>
      </c>
      <c r="C66" s="697"/>
      <c r="D66" s="697"/>
      <c r="E66" s="697"/>
      <c r="F66" s="697"/>
      <c r="G66" s="697"/>
      <c r="H66" s="697"/>
      <c r="I66" s="697"/>
      <c r="J66" s="697"/>
      <c r="K66" s="697"/>
      <c r="L66" s="697"/>
      <c r="M66" s="697"/>
      <c r="N66" s="697"/>
      <c r="O66" s="698"/>
    </row>
    <row r="67" spans="1:15" ht="28.15" customHeight="1" x14ac:dyDescent="0.25">
      <c r="A67" s="344"/>
      <c r="B67" s="344"/>
      <c r="C67" s="344"/>
      <c r="D67" s="344"/>
      <c r="E67" s="344"/>
      <c r="F67" s="344"/>
      <c r="G67" s="344"/>
      <c r="H67" s="344"/>
      <c r="I67" s="344"/>
      <c r="J67" s="344"/>
      <c r="K67" s="344"/>
      <c r="L67" s="344"/>
      <c r="M67" s="344"/>
      <c r="N67" s="344"/>
      <c r="O67" s="344"/>
    </row>
  </sheetData>
  <mergeCells count="3">
    <mergeCell ref="B66:O66"/>
    <mergeCell ref="L2:M2"/>
    <mergeCell ref="L59:M59"/>
  </mergeCell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172"/>
  <sheetViews>
    <sheetView topLeftCell="A141" zoomScaleNormal="100" zoomScaleSheetLayoutView="50" zoomScalePageLayoutView="25" workbookViewId="0">
      <selection activeCell="J42" sqref="J42"/>
    </sheetView>
  </sheetViews>
  <sheetFormatPr defaultRowHeight="15" outlineLevelRow="1" x14ac:dyDescent="0.25"/>
  <cols>
    <col min="1" max="1" width="5.85546875" customWidth="1"/>
    <col min="2" max="2" width="43.7109375" customWidth="1"/>
    <col min="3" max="3" width="1.7109375" customWidth="1"/>
    <col min="4" max="4" width="17.7109375" customWidth="1"/>
    <col min="5" max="5" width="1.7109375" customWidth="1"/>
    <col min="6" max="6" width="10.7109375" customWidth="1"/>
    <col min="7" max="7" width="1.5703125" customWidth="1"/>
    <col min="8" max="8" width="13.85546875" customWidth="1"/>
    <col min="9" max="9" width="1.7109375" customWidth="1"/>
    <col min="10" max="10" width="21.42578125" customWidth="1"/>
    <col min="11" max="11" width="1" customWidth="1"/>
    <col min="13" max="13" width="12.28515625" customWidth="1"/>
    <col min="14" max="14" width="1.7109375" customWidth="1"/>
    <col min="15" max="15" width="28.42578125" style="58" customWidth="1"/>
    <col min="17" max="18" width="0" hidden="1" customWidth="1"/>
  </cols>
  <sheetData>
    <row r="1" spans="2:19" s="439" customFormat="1" ht="24" customHeight="1" x14ac:dyDescent="0.3">
      <c r="O1" s="58"/>
    </row>
    <row r="2" spans="2:19" s="1" customFormat="1" ht="58.9" customHeight="1" thickBot="1" x14ac:dyDescent="0.35">
      <c r="B2" s="578"/>
      <c r="C2" s="578"/>
      <c r="D2" s="578"/>
      <c r="E2" s="578"/>
      <c r="F2" s="578"/>
      <c r="G2" s="578"/>
      <c r="H2" s="578"/>
      <c r="I2" s="578"/>
      <c r="J2" s="578"/>
      <c r="K2" s="578"/>
      <c r="L2" s="578"/>
      <c r="M2" s="578"/>
      <c r="N2" s="578"/>
      <c r="O2" s="578"/>
      <c r="P2" s="7"/>
      <c r="Q2" s="6"/>
      <c r="R2" s="7"/>
      <c r="S2" s="7"/>
    </row>
    <row r="3" spans="2:19" s="13" customFormat="1" ht="55.15" customHeight="1" thickBot="1" x14ac:dyDescent="0.35">
      <c r="B3" s="196" t="s">
        <v>5</v>
      </c>
      <c r="C3" s="194"/>
      <c r="D3" s="196" t="s">
        <v>16</v>
      </c>
      <c r="E3" s="194"/>
      <c r="F3" s="196" t="s">
        <v>17</v>
      </c>
      <c r="G3" s="194"/>
      <c r="H3" s="196" t="s">
        <v>18</v>
      </c>
      <c r="I3" s="195"/>
      <c r="J3" s="196" t="s">
        <v>64</v>
      </c>
      <c r="K3" s="195"/>
      <c r="L3" s="579" t="s">
        <v>20</v>
      </c>
      <c r="M3" s="580"/>
      <c r="N3" s="194"/>
      <c r="O3" s="193" t="s">
        <v>6</v>
      </c>
      <c r="P3" s="9"/>
      <c r="Q3" s="530" t="s">
        <v>2</v>
      </c>
      <c r="R3" s="531"/>
      <c r="S3" s="10"/>
    </row>
    <row r="4" spans="2:19" s="1" customFormat="1" ht="18.75" customHeight="1" thickBot="1" x14ac:dyDescent="0.3">
      <c r="B4" s="93"/>
      <c r="C4" s="18"/>
      <c r="D4" s="96"/>
      <c r="E4" s="18"/>
      <c r="F4" s="96"/>
      <c r="G4" s="18"/>
      <c r="H4" s="96"/>
      <c r="I4" s="18"/>
      <c r="J4" s="115" t="s">
        <v>0</v>
      </c>
      <c r="K4" s="114"/>
      <c r="L4" s="116" t="s">
        <v>0</v>
      </c>
      <c r="M4" s="117" t="s">
        <v>1</v>
      </c>
      <c r="N4" s="18"/>
      <c r="O4" s="452"/>
      <c r="P4" s="8"/>
      <c r="Q4" s="12" t="s">
        <v>4</v>
      </c>
      <c r="R4" s="12" t="s">
        <v>3</v>
      </c>
      <c r="S4" s="8"/>
    </row>
    <row r="5" spans="2:19" s="1" customFormat="1" ht="6" customHeight="1" thickBot="1" x14ac:dyDescent="0.35">
      <c r="B5" s="30"/>
      <c r="C5" s="30"/>
      <c r="D5" s="32"/>
      <c r="E5" s="30"/>
      <c r="F5" s="32"/>
      <c r="G5" s="30"/>
      <c r="H5" s="32"/>
      <c r="I5" s="32"/>
      <c r="J5" s="32"/>
      <c r="K5" s="32"/>
      <c r="L5" s="32"/>
      <c r="M5" s="32"/>
      <c r="N5" s="30"/>
      <c r="O5" s="2"/>
      <c r="P5" s="7"/>
      <c r="Q5" s="6"/>
      <c r="R5" s="7"/>
      <c r="S5" s="7"/>
    </row>
    <row r="6" spans="2:19" s="1" customFormat="1" ht="32.450000000000003" customHeight="1" thickBot="1" x14ac:dyDescent="0.3">
      <c r="B6" s="134" t="s">
        <v>57</v>
      </c>
      <c r="C6" s="15"/>
      <c r="D6" s="94"/>
      <c r="E6" s="15"/>
      <c r="F6" s="94"/>
      <c r="G6" s="15"/>
      <c r="H6" s="94"/>
      <c r="I6" s="44"/>
      <c r="J6" s="94"/>
      <c r="K6" s="44"/>
      <c r="L6" s="593"/>
      <c r="M6" s="594"/>
      <c r="N6" s="2"/>
      <c r="O6" s="98"/>
      <c r="P6" s="6"/>
      <c r="Q6" s="11">
        <v>2</v>
      </c>
      <c r="R6" s="4"/>
      <c r="S6" s="5"/>
    </row>
    <row r="7" spans="2:19" s="1" customFormat="1" ht="6" customHeight="1" thickBot="1" x14ac:dyDescent="0.3">
      <c r="B7" s="30"/>
      <c r="C7" s="30"/>
      <c r="D7" s="32"/>
      <c r="E7" s="30"/>
      <c r="F7" s="32"/>
      <c r="G7" s="30"/>
      <c r="H7" s="32"/>
      <c r="I7" s="32"/>
      <c r="J7" s="32"/>
      <c r="K7" s="32"/>
      <c r="L7" s="32"/>
      <c r="M7" s="32"/>
      <c r="N7" s="30"/>
      <c r="O7" s="2"/>
      <c r="P7" s="7"/>
      <c r="Q7" s="6"/>
      <c r="R7" s="7"/>
      <c r="S7" s="7"/>
    </row>
    <row r="8" spans="2:19" s="1" customFormat="1" ht="15.6" x14ac:dyDescent="0.3">
      <c r="B8" s="90" t="s">
        <v>21</v>
      </c>
      <c r="C8" s="15"/>
      <c r="D8" s="91"/>
      <c r="E8" s="15"/>
      <c r="F8" s="91"/>
      <c r="G8" s="15"/>
      <c r="H8" s="91"/>
      <c r="I8" s="44"/>
      <c r="J8" s="91"/>
      <c r="K8" s="44"/>
      <c r="L8" s="583"/>
      <c r="M8" s="584"/>
      <c r="N8" s="2"/>
      <c r="O8" s="92"/>
      <c r="P8" s="6"/>
      <c r="Q8" s="11">
        <v>2</v>
      </c>
      <c r="R8" s="4"/>
      <c r="S8" s="5"/>
    </row>
    <row r="9" spans="2:19" s="1" customFormat="1" ht="22.9" customHeight="1" x14ac:dyDescent="0.3">
      <c r="B9" s="73" t="s">
        <v>168</v>
      </c>
      <c r="C9" s="48"/>
      <c r="D9" s="81">
        <v>1</v>
      </c>
      <c r="E9" s="49"/>
      <c r="F9" s="81">
        <v>0</v>
      </c>
      <c r="G9" s="49"/>
      <c r="H9" s="81">
        <v>3</v>
      </c>
      <c r="I9" s="50"/>
      <c r="J9" s="81">
        <v>100</v>
      </c>
      <c r="K9" s="50"/>
      <c r="L9" s="83">
        <f t="shared" ref="L9:L12" si="0">H9*J9</f>
        <v>300</v>
      </c>
      <c r="M9" s="84">
        <f t="shared" ref="M9:M12" si="1">L9*0.0929</f>
        <v>27.869999999999997</v>
      </c>
      <c r="N9" s="51"/>
      <c r="O9" s="88" t="s">
        <v>71</v>
      </c>
      <c r="P9" s="6"/>
      <c r="Q9" s="11">
        <v>2</v>
      </c>
      <c r="R9" s="4"/>
      <c r="S9" s="5"/>
    </row>
    <row r="10" spans="2:19" s="1" customFormat="1" ht="19.149999999999999" customHeight="1" x14ac:dyDescent="0.3">
      <c r="B10" s="73" t="s">
        <v>22</v>
      </c>
      <c r="C10" s="48"/>
      <c r="D10" s="81">
        <v>1</v>
      </c>
      <c r="E10" s="49"/>
      <c r="F10" s="81">
        <v>0</v>
      </c>
      <c r="G10" s="49"/>
      <c r="H10" s="81">
        <v>9</v>
      </c>
      <c r="I10" s="50"/>
      <c r="J10" s="81">
        <v>120</v>
      </c>
      <c r="K10" s="50"/>
      <c r="L10" s="83">
        <f t="shared" si="0"/>
        <v>1080</v>
      </c>
      <c r="M10" s="84">
        <f t="shared" si="1"/>
        <v>100.33199999999999</v>
      </c>
      <c r="N10" s="51"/>
      <c r="O10" s="88" t="s">
        <v>71</v>
      </c>
      <c r="P10" s="6"/>
      <c r="Q10" s="11">
        <v>2</v>
      </c>
      <c r="R10" s="4"/>
      <c r="S10" s="5"/>
    </row>
    <row r="11" spans="2:19" s="1" customFormat="1" ht="19.149999999999999" customHeight="1" x14ac:dyDescent="0.3">
      <c r="B11" s="73" t="s">
        <v>68</v>
      </c>
      <c r="C11" s="48"/>
      <c r="D11" s="81">
        <v>1</v>
      </c>
      <c r="E11" s="49"/>
      <c r="F11" s="81">
        <v>0</v>
      </c>
      <c r="G11" s="49"/>
      <c r="H11" s="81">
        <v>1</v>
      </c>
      <c r="I11" s="50"/>
      <c r="J11" s="81">
        <v>150</v>
      </c>
      <c r="K11" s="50"/>
      <c r="L11" s="83">
        <f t="shared" si="0"/>
        <v>150</v>
      </c>
      <c r="M11" s="84">
        <f t="shared" si="1"/>
        <v>13.934999999999999</v>
      </c>
      <c r="N11" s="51"/>
      <c r="O11" s="88" t="s">
        <v>71</v>
      </c>
      <c r="P11" s="6"/>
      <c r="Q11" s="11">
        <v>2</v>
      </c>
      <c r="R11" s="4"/>
      <c r="S11" s="5"/>
    </row>
    <row r="12" spans="2:19" s="1" customFormat="1" ht="19.899999999999999" customHeight="1" thickBot="1" x14ac:dyDescent="0.3">
      <c r="B12" s="75" t="s">
        <v>67</v>
      </c>
      <c r="C12" s="48"/>
      <c r="D12" s="82">
        <v>1</v>
      </c>
      <c r="E12" s="49"/>
      <c r="F12" s="82">
        <v>0</v>
      </c>
      <c r="G12" s="49"/>
      <c r="H12" s="82">
        <v>1</v>
      </c>
      <c r="I12" s="50"/>
      <c r="J12" s="82">
        <v>216</v>
      </c>
      <c r="K12" s="50"/>
      <c r="L12" s="85">
        <f t="shared" si="0"/>
        <v>216</v>
      </c>
      <c r="M12" s="86">
        <f t="shared" si="1"/>
        <v>20.066399999999998</v>
      </c>
      <c r="N12" s="51"/>
      <c r="O12" s="88" t="s">
        <v>71</v>
      </c>
      <c r="P12" s="6"/>
      <c r="Q12" s="11">
        <v>2</v>
      </c>
      <c r="R12" s="4"/>
      <c r="S12" s="5"/>
    </row>
    <row r="13" spans="2:19" s="1" customFormat="1" ht="10.9" customHeight="1" thickBot="1" x14ac:dyDescent="0.35">
      <c r="B13" s="30"/>
      <c r="C13" s="30"/>
      <c r="D13" s="32"/>
      <c r="E13" s="30"/>
      <c r="F13" s="32"/>
      <c r="G13" s="30"/>
      <c r="H13" s="32"/>
      <c r="I13" s="32"/>
      <c r="J13" s="32"/>
      <c r="K13" s="32"/>
      <c r="L13" s="32"/>
      <c r="M13" s="32"/>
      <c r="N13" s="30"/>
      <c r="O13" s="2"/>
      <c r="P13" s="7"/>
      <c r="Q13" s="6"/>
      <c r="R13" s="7"/>
      <c r="S13" s="7"/>
    </row>
    <row r="14" spans="2:19" s="1" customFormat="1" ht="15.6" x14ac:dyDescent="0.3">
      <c r="B14" s="120" t="s">
        <v>194</v>
      </c>
      <c r="C14" s="15"/>
      <c r="D14" s="121"/>
      <c r="E14" s="15"/>
      <c r="F14" s="121"/>
      <c r="G14" s="15"/>
      <c r="H14" s="121"/>
      <c r="I14" s="44"/>
      <c r="J14" s="121"/>
      <c r="K14" s="44"/>
      <c r="L14" s="595"/>
      <c r="M14" s="596"/>
      <c r="N14" s="2"/>
      <c r="O14" s="122"/>
      <c r="P14" s="6"/>
      <c r="Q14" s="11">
        <v>2</v>
      </c>
      <c r="R14" s="4"/>
      <c r="S14" s="5"/>
    </row>
    <row r="15" spans="2:19" s="1" customFormat="1" ht="18" customHeight="1" x14ac:dyDescent="0.3">
      <c r="B15" s="73" t="s">
        <v>26</v>
      </c>
      <c r="C15" s="49"/>
      <c r="D15" s="81">
        <v>1</v>
      </c>
      <c r="E15" s="49"/>
      <c r="F15" s="81">
        <v>0</v>
      </c>
      <c r="G15" s="49"/>
      <c r="H15" s="81">
        <v>18</v>
      </c>
      <c r="I15" s="50"/>
      <c r="J15" s="81">
        <v>64</v>
      </c>
      <c r="K15" s="50"/>
      <c r="L15" s="83">
        <f t="shared" ref="L15:L16" si="2">H15*J15</f>
        <v>1152</v>
      </c>
      <c r="M15" s="84">
        <f t="shared" ref="M15:M16" si="3">L15*0.0929</f>
        <v>107.02079999999999</v>
      </c>
      <c r="N15" s="53"/>
      <c r="O15" s="88" t="s">
        <v>81</v>
      </c>
      <c r="P15" s="6"/>
      <c r="Q15" s="11">
        <v>2</v>
      </c>
      <c r="R15" s="4"/>
      <c r="S15" s="5"/>
    </row>
    <row r="16" spans="2:19" s="1" customFormat="1" ht="18" customHeight="1" x14ac:dyDescent="0.3">
      <c r="B16" s="73" t="s">
        <v>167</v>
      </c>
      <c r="C16" s="49"/>
      <c r="D16" s="81">
        <v>1</v>
      </c>
      <c r="E16" s="49"/>
      <c r="F16" s="81">
        <v>0</v>
      </c>
      <c r="G16" s="49"/>
      <c r="H16" s="81">
        <v>1</v>
      </c>
      <c r="I16" s="50"/>
      <c r="J16" s="81">
        <v>100</v>
      </c>
      <c r="K16" s="50"/>
      <c r="L16" s="83">
        <f t="shared" si="2"/>
        <v>100</v>
      </c>
      <c r="M16" s="84">
        <f t="shared" si="3"/>
        <v>9.2899999999999991</v>
      </c>
      <c r="N16" s="53"/>
      <c r="O16" s="88" t="s">
        <v>81</v>
      </c>
      <c r="P16" s="6"/>
      <c r="Q16" s="11">
        <v>2</v>
      </c>
      <c r="R16" s="4"/>
      <c r="S16" s="5"/>
    </row>
    <row r="17" spans="2:19" s="1" customFormat="1" ht="18.600000000000001" customHeight="1" thickBot="1" x14ac:dyDescent="0.35">
      <c r="B17" s="75" t="s">
        <v>160</v>
      </c>
      <c r="C17" s="49"/>
      <c r="D17" s="82">
        <v>1</v>
      </c>
      <c r="E17" s="49"/>
      <c r="F17" s="82">
        <v>0</v>
      </c>
      <c r="G17" s="49"/>
      <c r="H17" s="82">
        <v>0</v>
      </c>
      <c r="I17" s="50"/>
      <c r="J17" s="82">
        <v>120</v>
      </c>
      <c r="K17" s="50"/>
      <c r="L17" s="85">
        <f>H17*J17</f>
        <v>0</v>
      </c>
      <c r="M17" s="86">
        <f>L17*0.0929</f>
        <v>0</v>
      </c>
      <c r="N17" s="53"/>
      <c r="O17" s="88" t="s">
        <v>81</v>
      </c>
      <c r="P17" s="6"/>
      <c r="Q17" s="11">
        <v>2</v>
      </c>
      <c r="R17" s="4"/>
      <c r="S17" s="5"/>
    </row>
    <row r="18" spans="2:19" s="1" customFormat="1" ht="11.45" customHeight="1" thickBot="1" x14ac:dyDescent="0.35">
      <c r="B18" s="30"/>
      <c r="C18" s="30"/>
      <c r="D18" s="32"/>
      <c r="E18" s="30"/>
      <c r="F18" s="32"/>
      <c r="G18" s="30"/>
      <c r="H18" s="32"/>
      <c r="I18" s="32"/>
      <c r="J18" s="32"/>
      <c r="K18" s="32"/>
      <c r="L18" s="32"/>
      <c r="M18" s="32"/>
      <c r="N18" s="30"/>
      <c r="O18" s="2"/>
      <c r="P18" s="7"/>
      <c r="Q18" s="6"/>
      <c r="R18" s="7"/>
      <c r="S18" s="7"/>
    </row>
    <row r="19" spans="2:19" s="1" customFormat="1" ht="16.149999999999999" thickBot="1" x14ac:dyDescent="0.35">
      <c r="B19" s="78" t="s">
        <v>29</v>
      </c>
      <c r="C19" s="15"/>
      <c r="D19" s="80"/>
      <c r="E19" s="15"/>
      <c r="F19" s="80"/>
      <c r="G19" s="15"/>
      <c r="H19" s="80"/>
      <c r="I19" s="44"/>
      <c r="J19" s="80"/>
      <c r="K19" s="44"/>
      <c r="L19" s="576"/>
      <c r="M19" s="577"/>
      <c r="N19" s="2"/>
      <c r="O19" s="87"/>
      <c r="P19" s="6"/>
      <c r="Q19" s="11">
        <v>2</v>
      </c>
      <c r="R19" s="4"/>
      <c r="S19" s="5"/>
    </row>
    <row r="20" spans="2:19" s="1" customFormat="1" ht="21.6" customHeight="1" x14ac:dyDescent="0.25">
      <c r="B20" s="77" t="s">
        <v>102</v>
      </c>
      <c r="C20" s="49"/>
      <c r="D20" s="81">
        <v>6</v>
      </c>
      <c r="E20" s="49"/>
      <c r="F20" s="81">
        <v>0</v>
      </c>
      <c r="G20" s="49"/>
      <c r="H20" s="81">
        <v>0</v>
      </c>
      <c r="I20" s="50"/>
      <c r="J20" s="81">
        <v>168</v>
      </c>
      <c r="K20" s="50"/>
      <c r="L20" s="83">
        <f>H20*J20</f>
        <v>0</v>
      </c>
      <c r="M20" s="84">
        <f>L20*0.0929</f>
        <v>0</v>
      </c>
      <c r="N20" s="53"/>
      <c r="O20" s="88" t="s">
        <v>82</v>
      </c>
      <c r="P20" s="6"/>
      <c r="Q20" s="11">
        <v>2</v>
      </c>
      <c r="R20" s="4"/>
      <c r="S20" s="5"/>
    </row>
    <row r="21" spans="2:19" s="1" customFormat="1" ht="16.899999999999999" customHeight="1" x14ac:dyDescent="0.25">
      <c r="B21" s="73" t="s">
        <v>98</v>
      </c>
      <c r="C21" s="49"/>
      <c r="D21" s="81">
        <v>15</v>
      </c>
      <c r="E21" s="49"/>
      <c r="F21" s="81">
        <v>0</v>
      </c>
      <c r="G21" s="49"/>
      <c r="H21" s="81">
        <v>0</v>
      </c>
      <c r="I21" s="50"/>
      <c r="J21" s="81">
        <v>304</v>
      </c>
      <c r="K21" s="50"/>
      <c r="L21" s="83">
        <f>H21*J21</f>
        <v>0</v>
      </c>
      <c r="M21" s="84">
        <f>L21*0.0929</f>
        <v>0</v>
      </c>
      <c r="N21" s="53"/>
      <c r="O21" s="88" t="s">
        <v>82</v>
      </c>
      <c r="P21" s="6"/>
      <c r="Q21" s="11">
        <v>2</v>
      </c>
      <c r="R21" s="4"/>
      <c r="S21" s="5"/>
    </row>
    <row r="22" spans="2:19" s="1" customFormat="1" ht="20.45" customHeight="1" x14ac:dyDescent="0.25">
      <c r="B22" s="73" t="s">
        <v>99</v>
      </c>
      <c r="C22" s="49"/>
      <c r="D22" s="81">
        <v>30</v>
      </c>
      <c r="E22" s="49"/>
      <c r="F22" s="81">
        <v>0</v>
      </c>
      <c r="G22" s="49"/>
      <c r="H22" s="81">
        <v>1</v>
      </c>
      <c r="I22" s="50"/>
      <c r="J22" s="81">
        <v>450</v>
      </c>
      <c r="K22" s="50"/>
      <c r="L22" s="83">
        <f t="shared" ref="L22:L23" si="4">H22*J22</f>
        <v>450</v>
      </c>
      <c r="M22" s="84">
        <f t="shared" ref="M22:M23" si="5">L22*0.0929</f>
        <v>41.805</v>
      </c>
      <c r="N22" s="53"/>
      <c r="O22" s="88" t="s">
        <v>82</v>
      </c>
      <c r="P22" s="6"/>
      <c r="Q22" s="11">
        <v>2</v>
      </c>
      <c r="R22" s="4"/>
      <c r="S22" s="5"/>
    </row>
    <row r="23" spans="2:19" s="499" customFormat="1" ht="16.5" thickBot="1" x14ac:dyDescent="0.3">
      <c r="B23" s="76" t="s">
        <v>100</v>
      </c>
      <c r="C23" s="49"/>
      <c r="D23" s="438">
        <v>45</v>
      </c>
      <c r="E23" s="49"/>
      <c r="F23" s="438">
        <v>0</v>
      </c>
      <c r="G23" s="49"/>
      <c r="H23" s="438">
        <v>0</v>
      </c>
      <c r="I23" s="50"/>
      <c r="J23" s="438">
        <v>600</v>
      </c>
      <c r="K23" s="50"/>
      <c r="L23" s="500">
        <f t="shared" si="4"/>
        <v>0</v>
      </c>
      <c r="M23" s="501">
        <f t="shared" si="5"/>
        <v>0</v>
      </c>
      <c r="N23" s="53"/>
      <c r="O23" s="88" t="s">
        <v>82</v>
      </c>
      <c r="P23" s="504"/>
      <c r="Q23" s="11">
        <v>2</v>
      </c>
      <c r="R23" s="4"/>
      <c r="S23" s="5"/>
    </row>
    <row r="24" spans="2:19" s="1" customFormat="1" ht="10.9" customHeight="1" thickBot="1" x14ac:dyDescent="0.3">
      <c r="B24" s="30"/>
      <c r="C24" s="30"/>
      <c r="D24" s="32"/>
      <c r="E24" s="30"/>
      <c r="F24" s="32"/>
      <c r="G24" s="30"/>
      <c r="H24" s="32"/>
      <c r="I24" s="32"/>
      <c r="J24" s="32"/>
      <c r="K24" s="32"/>
      <c r="L24" s="32"/>
      <c r="M24" s="32"/>
      <c r="N24" s="30"/>
      <c r="O24" s="2"/>
      <c r="P24" s="7"/>
      <c r="Q24" s="6"/>
      <c r="R24" s="7"/>
      <c r="S24" s="7"/>
    </row>
    <row r="25" spans="2:19" s="1" customFormat="1" ht="16.149999999999999" thickBot="1" x14ac:dyDescent="0.35">
      <c r="B25" s="142" t="s">
        <v>188</v>
      </c>
      <c r="C25" s="15"/>
      <c r="D25" s="141"/>
      <c r="E25" s="15"/>
      <c r="F25" s="141"/>
      <c r="G25" s="15"/>
      <c r="H25" s="141"/>
      <c r="I25" s="44"/>
      <c r="J25" s="141"/>
      <c r="K25" s="44"/>
      <c r="L25" s="572"/>
      <c r="M25" s="573"/>
      <c r="N25" s="2"/>
      <c r="O25" s="143"/>
      <c r="P25" s="6"/>
      <c r="Q25" s="11">
        <v>2</v>
      </c>
      <c r="R25" s="4"/>
      <c r="S25" s="5"/>
    </row>
    <row r="26" spans="2:19" s="1" customFormat="1" ht="18" customHeight="1" x14ac:dyDescent="0.3">
      <c r="B26" s="77" t="s">
        <v>34</v>
      </c>
      <c r="C26" s="49"/>
      <c r="D26" s="81">
        <v>0</v>
      </c>
      <c r="E26" s="49"/>
      <c r="F26" s="81">
        <v>0</v>
      </c>
      <c r="G26" s="49"/>
      <c r="H26" s="81">
        <v>0</v>
      </c>
      <c r="I26" s="50"/>
      <c r="J26" s="81">
        <v>60</v>
      </c>
      <c r="K26" s="50"/>
      <c r="L26" s="83">
        <f t="shared" ref="L26:L28" si="6">H26*J26</f>
        <v>0</v>
      </c>
      <c r="M26" s="84">
        <f t="shared" ref="M26:M28" si="7">L26*0.0929</f>
        <v>0</v>
      </c>
      <c r="N26" s="53"/>
      <c r="O26" s="88" t="s">
        <v>84</v>
      </c>
      <c r="P26" s="6"/>
      <c r="Q26" s="11">
        <v>2</v>
      </c>
      <c r="R26" s="4"/>
      <c r="S26" s="5"/>
    </row>
    <row r="27" spans="2:19" s="1" customFormat="1" ht="19.149999999999999" customHeight="1" x14ac:dyDescent="0.25">
      <c r="B27" s="73" t="s">
        <v>172</v>
      </c>
      <c r="C27" s="49"/>
      <c r="D27" s="81">
        <v>0</v>
      </c>
      <c r="E27" s="49"/>
      <c r="F27" s="81">
        <v>0</v>
      </c>
      <c r="G27" s="49"/>
      <c r="H27" s="81">
        <v>0</v>
      </c>
      <c r="I27" s="50"/>
      <c r="J27" s="81">
        <v>120</v>
      </c>
      <c r="K27" s="50"/>
      <c r="L27" s="83">
        <f t="shared" si="6"/>
        <v>0</v>
      </c>
      <c r="M27" s="84">
        <f t="shared" si="7"/>
        <v>0</v>
      </c>
      <c r="N27" s="53"/>
      <c r="O27" s="88" t="s">
        <v>84</v>
      </c>
      <c r="P27" s="6"/>
      <c r="Q27" s="11">
        <v>2</v>
      </c>
      <c r="R27" s="4"/>
      <c r="S27" s="5"/>
    </row>
    <row r="28" spans="2:19" s="499" customFormat="1" ht="16.5" thickBot="1" x14ac:dyDescent="0.3">
      <c r="B28" s="75" t="s">
        <v>173</v>
      </c>
      <c r="C28" s="49"/>
      <c r="D28" s="438">
        <v>0</v>
      </c>
      <c r="E28" s="49"/>
      <c r="F28" s="438">
        <v>0</v>
      </c>
      <c r="G28" s="49"/>
      <c r="H28" s="438">
        <v>1</v>
      </c>
      <c r="I28" s="50"/>
      <c r="J28" s="438">
        <v>200</v>
      </c>
      <c r="K28" s="50"/>
      <c r="L28" s="500">
        <f t="shared" si="6"/>
        <v>200</v>
      </c>
      <c r="M28" s="501">
        <f t="shared" si="7"/>
        <v>18.579999999999998</v>
      </c>
      <c r="N28" s="53"/>
      <c r="O28" s="89" t="s">
        <v>70</v>
      </c>
      <c r="P28" s="504"/>
      <c r="Q28" s="11">
        <v>2</v>
      </c>
      <c r="R28" s="4"/>
      <c r="S28" s="5"/>
    </row>
    <row r="29" spans="2:19" s="1" customFormat="1" ht="12" customHeight="1" thickBot="1" x14ac:dyDescent="0.3">
      <c r="B29" s="30"/>
      <c r="C29" s="30"/>
      <c r="D29" s="32"/>
      <c r="E29" s="30"/>
      <c r="F29" s="32"/>
      <c r="G29" s="30"/>
      <c r="H29" s="32"/>
      <c r="I29" s="32"/>
      <c r="J29" s="32"/>
      <c r="K29" s="32"/>
      <c r="L29" s="32"/>
      <c r="M29" s="32"/>
      <c r="N29" s="30"/>
      <c r="O29" s="2"/>
      <c r="P29" s="7"/>
      <c r="Q29" s="6"/>
      <c r="R29" s="7"/>
      <c r="S29" s="7"/>
    </row>
    <row r="30" spans="2:19" s="1" customFormat="1" ht="16.5" thickBot="1" x14ac:dyDescent="0.3">
      <c r="B30" s="144" t="s">
        <v>189</v>
      </c>
      <c r="C30" s="15"/>
      <c r="D30" s="139"/>
      <c r="E30" s="15"/>
      <c r="F30" s="139"/>
      <c r="G30" s="15"/>
      <c r="H30" s="139"/>
      <c r="I30" s="44"/>
      <c r="J30" s="139"/>
      <c r="K30" s="44"/>
      <c r="L30" s="585"/>
      <c r="M30" s="586"/>
      <c r="N30" s="2"/>
      <c r="O30" s="140"/>
      <c r="P30" s="6"/>
      <c r="Q30" s="11">
        <v>2</v>
      </c>
      <c r="R30" s="4"/>
      <c r="S30" s="5"/>
    </row>
    <row r="31" spans="2:19" s="1" customFormat="1" ht="19.899999999999999" customHeight="1" x14ac:dyDescent="0.25">
      <c r="B31" s="77" t="s">
        <v>38</v>
      </c>
      <c r="C31" s="49"/>
      <c r="D31" s="81">
        <v>0</v>
      </c>
      <c r="E31" s="49"/>
      <c r="F31" s="81">
        <v>0</v>
      </c>
      <c r="G31" s="49"/>
      <c r="H31" s="81">
        <v>0</v>
      </c>
      <c r="I31" s="50"/>
      <c r="J31" s="81">
        <v>60</v>
      </c>
      <c r="K31" s="50"/>
      <c r="L31" s="83">
        <f t="shared" ref="L31:L42" si="8">H31*J31</f>
        <v>0</v>
      </c>
      <c r="M31" s="84">
        <f t="shared" ref="M31:M42" si="9">L31*0.0929</f>
        <v>0</v>
      </c>
      <c r="N31" s="53"/>
      <c r="O31" s="88" t="s">
        <v>85</v>
      </c>
      <c r="P31" s="6"/>
      <c r="Q31" s="11">
        <v>2</v>
      </c>
      <c r="R31" s="4"/>
      <c r="S31" s="5"/>
    </row>
    <row r="32" spans="2:19" s="1" customFormat="1" ht="17.45" customHeight="1" x14ac:dyDescent="0.25">
      <c r="B32" s="73" t="s">
        <v>169</v>
      </c>
      <c r="C32" s="49"/>
      <c r="D32" s="81">
        <v>0</v>
      </c>
      <c r="E32" s="49"/>
      <c r="F32" s="81">
        <v>0</v>
      </c>
      <c r="G32" s="49"/>
      <c r="H32" s="81">
        <v>0</v>
      </c>
      <c r="I32" s="50"/>
      <c r="J32" s="81">
        <v>120</v>
      </c>
      <c r="K32" s="50"/>
      <c r="L32" s="83">
        <f t="shared" si="8"/>
        <v>0</v>
      </c>
      <c r="M32" s="84">
        <f t="shared" si="9"/>
        <v>0</v>
      </c>
      <c r="N32" s="53"/>
      <c r="O32" s="88" t="s">
        <v>85</v>
      </c>
      <c r="P32" s="6"/>
      <c r="Q32" s="11">
        <v>2</v>
      </c>
      <c r="R32" s="4"/>
      <c r="S32" s="5"/>
    </row>
    <row r="33" spans="2:19" s="1" customFormat="1" ht="18" customHeight="1" x14ac:dyDescent="0.25">
      <c r="B33" s="73" t="s">
        <v>170</v>
      </c>
      <c r="C33" s="49"/>
      <c r="D33" s="81">
        <v>0</v>
      </c>
      <c r="E33" s="49"/>
      <c r="F33" s="81">
        <v>0</v>
      </c>
      <c r="G33" s="49"/>
      <c r="H33" s="81">
        <v>0</v>
      </c>
      <c r="I33" s="50"/>
      <c r="J33" s="81">
        <v>252</v>
      </c>
      <c r="K33" s="50"/>
      <c r="L33" s="83">
        <f t="shared" si="8"/>
        <v>0</v>
      </c>
      <c r="M33" s="84">
        <f t="shared" si="9"/>
        <v>0</v>
      </c>
      <c r="N33" s="53"/>
      <c r="O33" s="88" t="s">
        <v>85</v>
      </c>
      <c r="P33" s="6"/>
      <c r="Q33" s="11">
        <v>2</v>
      </c>
      <c r="R33" s="4"/>
      <c r="S33" s="5"/>
    </row>
    <row r="34" spans="2:19" s="19" customFormat="1" ht="15.6" hidden="1" x14ac:dyDescent="0.3">
      <c r="B34" s="74" t="s">
        <v>8</v>
      </c>
      <c r="C34" s="15"/>
      <c r="D34" s="100">
        <v>0</v>
      </c>
      <c r="E34" s="15"/>
      <c r="F34" s="100">
        <v>0</v>
      </c>
      <c r="G34" s="15"/>
      <c r="H34" s="100">
        <v>0</v>
      </c>
      <c r="I34" s="32"/>
      <c r="J34" s="100">
        <v>300</v>
      </c>
      <c r="K34" s="32"/>
      <c r="L34" s="103">
        <f t="shared" si="8"/>
        <v>0</v>
      </c>
      <c r="M34" s="104">
        <f t="shared" si="9"/>
        <v>0</v>
      </c>
      <c r="N34" s="2"/>
      <c r="O34" s="109"/>
      <c r="P34" s="20"/>
      <c r="Q34" s="21">
        <v>2</v>
      </c>
      <c r="R34" s="4"/>
      <c r="S34" s="5"/>
    </row>
    <row r="35" spans="2:19" s="19" customFormat="1" ht="15.6" hidden="1" x14ac:dyDescent="0.3">
      <c r="B35" s="74" t="s">
        <v>12</v>
      </c>
      <c r="C35" s="15"/>
      <c r="D35" s="100">
        <v>0</v>
      </c>
      <c r="E35" s="15"/>
      <c r="F35" s="100">
        <v>0</v>
      </c>
      <c r="G35" s="15"/>
      <c r="H35" s="100">
        <v>0</v>
      </c>
      <c r="I35" s="32"/>
      <c r="J35" s="100">
        <v>1000</v>
      </c>
      <c r="K35" s="32"/>
      <c r="L35" s="103">
        <f t="shared" si="8"/>
        <v>0</v>
      </c>
      <c r="M35" s="104">
        <f t="shared" si="9"/>
        <v>0</v>
      </c>
      <c r="N35" s="2"/>
      <c r="O35" s="109"/>
      <c r="P35" s="20"/>
      <c r="Q35" s="21">
        <v>2</v>
      </c>
      <c r="R35" s="4"/>
      <c r="S35" s="5"/>
    </row>
    <row r="36" spans="2:19" s="19" customFormat="1" ht="15.6" hidden="1" x14ac:dyDescent="0.3">
      <c r="B36" s="74" t="s">
        <v>11</v>
      </c>
      <c r="C36" s="15"/>
      <c r="D36" s="100">
        <v>0</v>
      </c>
      <c r="E36" s="15"/>
      <c r="F36" s="100">
        <v>0</v>
      </c>
      <c r="G36" s="15"/>
      <c r="H36" s="100">
        <v>0</v>
      </c>
      <c r="I36" s="32"/>
      <c r="J36" s="100">
        <v>1000</v>
      </c>
      <c r="K36" s="32"/>
      <c r="L36" s="103">
        <f t="shared" si="8"/>
        <v>0</v>
      </c>
      <c r="M36" s="104">
        <f t="shared" si="9"/>
        <v>0</v>
      </c>
      <c r="N36" s="2"/>
      <c r="O36" s="109"/>
      <c r="P36" s="20"/>
      <c r="Q36" s="21">
        <v>2</v>
      </c>
      <c r="R36" s="4"/>
      <c r="S36" s="5"/>
    </row>
    <row r="37" spans="2:19" s="19" customFormat="1" ht="15.6" hidden="1" x14ac:dyDescent="0.3">
      <c r="B37" s="74" t="s">
        <v>13</v>
      </c>
      <c r="C37" s="15"/>
      <c r="D37" s="100">
        <v>0</v>
      </c>
      <c r="E37" s="15"/>
      <c r="F37" s="100">
        <v>0</v>
      </c>
      <c r="G37" s="15"/>
      <c r="H37" s="100">
        <v>0</v>
      </c>
      <c r="I37" s="32"/>
      <c r="J37" s="100">
        <v>700</v>
      </c>
      <c r="K37" s="32"/>
      <c r="L37" s="103">
        <f t="shared" si="8"/>
        <v>0</v>
      </c>
      <c r="M37" s="104">
        <f t="shared" si="9"/>
        <v>0</v>
      </c>
      <c r="N37" s="2"/>
      <c r="O37" s="109"/>
      <c r="P37" s="20"/>
      <c r="Q37" s="21">
        <v>2</v>
      </c>
      <c r="R37" s="4"/>
      <c r="S37" s="5"/>
    </row>
    <row r="38" spans="2:19" s="19" customFormat="1" ht="15.6" hidden="1" x14ac:dyDescent="0.3">
      <c r="B38" s="74" t="s">
        <v>9</v>
      </c>
      <c r="C38" s="15"/>
      <c r="D38" s="100">
        <v>0</v>
      </c>
      <c r="E38" s="15"/>
      <c r="F38" s="100">
        <v>0</v>
      </c>
      <c r="G38" s="15"/>
      <c r="H38" s="100">
        <v>0</v>
      </c>
      <c r="I38" s="32"/>
      <c r="J38" s="100">
        <v>300</v>
      </c>
      <c r="K38" s="32"/>
      <c r="L38" s="103">
        <f t="shared" si="8"/>
        <v>0</v>
      </c>
      <c r="M38" s="104">
        <f t="shared" si="9"/>
        <v>0</v>
      </c>
      <c r="N38" s="2"/>
      <c r="O38" s="109"/>
      <c r="P38" s="20"/>
      <c r="Q38" s="21">
        <v>2</v>
      </c>
      <c r="R38" s="4"/>
      <c r="S38" s="5"/>
    </row>
    <row r="39" spans="2:19" s="19" customFormat="1" ht="13.15" hidden="1" x14ac:dyDescent="0.25">
      <c r="B39" s="74" t="s">
        <v>14</v>
      </c>
      <c r="C39" s="15"/>
      <c r="D39" s="101">
        <v>0</v>
      </c>
      <c r="E39" s="15"/>
      <c r="F39" s="101">
        <v>0</v>
      </c>
      <c r="G39" s="15"/>
      <c r="H39" s="101">
        <v>0</v>
      </c>
      <c r="I39" s="32"/>
      <c r="J39" s="101">
        <v>1700</v>
      </c>
      <c r="K39" s="32"/>
      <c r="L39" s="105">
        <f t="shared" si="8"/>
        <v>0</v>
      </c>
      <c r="M39" s="106">
        <f t="shared" si="9"/>
        <v>0</v>
      </c>
      <c r="N39" s="2"/>
      <c r="O39" s="109"/>
      <c r="P39" s="22"/>
      <c r="Q39" s="23">
        <v>2</v>
      </c>
      <c r="R39" s="24"/>
      <c r="S39" s="25"/>
    </row>
    <row r="40" spans="2:19" s="19" customFormat="1" ht="13.15" hidden="1" x14ac:dyDescent="0.25">
      <c r="B40" s="74" t="s">
        <v>15</v>
      </c>
      <c r="C40" s="15"/>
      <c r="D40" s="101">
        <v>0</v>
      </c>
      <c r="E40" s="15"/>
      <c r="F40" s="101">
        <v>0</v>
      </c>
      <c r="G40" s="15"/>
      <c r="H40" s="101">
        <v>0</v>
      </c>
      <c r="I40" s="32"/>
      <c r="J40" s="101">
        <v>1700</v>
      </c>
      <c r="K40" s="32"/>
      <c r="L40" s="105">
        <f t="shared" si="8"/>
        <v>0</v>
      </c>
      <c r="M40" s="106">
        <f t="shared" si="9"/>
        <v>0</v>
      </c>
      <c r="N40" s="2"/>
      <c r="O40" s="109"/>
      <c r="P40" s="22"/>
      <c r="Q40" s="23">
        <v>2</v>
      </c>
      <c r="R40" s="24"/>
      <c r="S40" s="25"/>
    </row>
    <row r="41" spans="2:19" s="19" customFormat="1" ht="15.6" hidden="1" x14ac:dyDescent="0.3">
      <c r="B41" s="74" t="s">
        <v>10</v>
      </c>
      <c r="C41" s="15"/>
      <c r="D41" s="102">
        <v>0</v>
      </c>
      <c r="E41" s="15"/>
      <c r="F41" s="102">
        <v>0</v>
      </c>
      <c r="G41" s="15"/>
      <c r="H41" s="102">
        <v>0</v>
      </c>
      <c r="I41" s="32"/>
      <c r="J41" s="102">
        <v>100</v>
      </c>
      <c r="K41" s="32"/>
      <c r="L41" s="107">
        <f t="shared" si="8"/>
        <v>0</v>
      </c>
      <c r="M41" s="108">
        <f t="shared" si="9"/>
        <v>0</v>
      </c>
      <c r="N41" s="2"/>
      <c r="O41" s="109"/>
      <c r="P41" s="20"/>
      <c r="Q41" s="21">
        <v>2</v>
      </c>
      <c r="R41" s="4"/>
      <c r="S41" s="5"/>
    </row>
    <row r="42" spans="2:19" s="499" customFormat="1" ht="16.5" thickBot="1" x14ac:dyDescent="0.3">
      <c r="B42" s="75" t="s">
        <v>171</v>
      </c>
      <c r="C42" s="49"/>
      <c r="D42" s="438">
        <v>0</v>
      </c>
      <c r="E42" s="49"/>
      <c r="F42" s="438">
        <v>0</v>
      </c>
      <c r="G42" s="49"/>
      <c r="H42" s="438">
        <v>1</v>
      </c>
      <c r="I42" s="50"/>
      <c r="J42" s="438">
        <v>399</v>
      </c>
      <c r="K42" s="50"/>
      <c r="L42" s="500">
        <f t="shared" si="8"/>
        <v>399</v>
      </c>
      <c r="M42" s="501">
        <f t="shared" si="9"/>
        <v>37.067099999999996</v>
      </c>
      <c r="N42" s="53"/>
      <c r="O42" s="89" t="s">
        <v>85</v>
      </c>
      <c r="P42" s="504"/>
      <c r="Q42" s="11">
        <v>2</v>
      </c>
      <c r="R42" s="4"/>
      <c r="S42" s="5"/>
    </row>
    <row r="43" spans="2:19" s="1" customFormat="1" ht="12" customHeight="1" thickBot="1" x14ac:dyDescent="0.3">
      <c r="B43" s="30"/>
      <c r="C43" s="30"/>
      <c r="D43" s="32"/>
      <c r="E43" s="30"/>
      <c r="F43" s="32"/>
      <c r="G43" s="30"/>
      <c r="H43" s="32"/>
      <c r="I43" s="32"/>
      <c r="J43" s="32"/>
      <c r="K43" s="32"/>
      <c r="L43" s="32"/>
      <c r="M43" s="32"/>
      <c r="N43" s="30"/>
      <c r="O43" s="2"/>
      <c r="P43" s="7"/>
      <c r="Q43" s="6"/>
      <c r="R43" s="7"/>
      <c r="S43" s="7"/>
    </row>
    <row r="44" spans="2:19" s="1" customFormat="1" ht="16.5" thickBot="1" x14ac:dyDescent="0.3">
      <c r="B44" s="79" t="s">
        <v>60</v>
      </c>
      <c r="C44" s="15"/>
      <c r="D44" s="110"/>
      <c r="E44" s="15"/>
      <c r="F44" s="110"/>
      <c r="G44" s="15"/>
      <c r="H44" s="110"/>
      <c r="I44" s="44"/>
      <c r="J44" s="110"/>
      <c r="K44" s="44"/>
      <c r="L44" s="587"/>
      <c r="M44" s="588"/>
      <c r="N44" s="2"/>
      <c r="O44" s="113"/>
      <c r="P44" s="6"/>
      <c r="Q44" s="11">
        <v>2</v>
      </c>
      <c r="R44" s="4"/>
      <c r="S44" s="5"/>
    </row>
    <row r="45" spans="2:19" s="1" customFormat="1" ht="18" customHeight="1" x14ac:dyDescent="0.25">
      <c r="B45" s="111" t="s">
        <v>80</v>
      </c>
      <c r="C45" s="49"/>
      <c r="D45" s="81">
        <v>0</v>
      </c>
      <c r="E45" s="49"/>
      <c r="F45" s="81">
        <v>0</v>
      </c>
      <c r="G45" s="49"/>
      <c r="H45" s="81">
        <v>1</v>
      </c>
      <c r="I45" s="50"/>
      <c r="J45" s="81">
        <v>184</v>
      </c>
      <c r="K45" s="50"/>
      <c r="L45" s="83">
        <f t="shared" ref="L45:L55" si="10">H45*J45</f>
        <v>184</v>
      </c>
      <c r="M45" s="84">
        <f t="shared" ref="M45:M55" si="11">L45*0.0929</f>
        <v>17.093599999999999</v>
      </c>
      <c r="N45" s="53"/>
      <c r="O45" s="88" t="s">
        <v>83</v>
      </c>
      <c r="P45" s="6"/>
      <c r="Q45" s="11">
        <v>2</v>
      </c>
      <c r="R45" s="4"/>
      <c r="S45" s="5"/>
    </row>
    <row r="46" spans="2:19" s="1" customFormat="1" ht="18" customHeight="1" x14ac:dyDescent="0.25">
      <c r="B46" s="73" t="s">
        <v>91</v>
      </c>
      <c r="C46" s="49"/>
      <c r="D46" s="81">
        <v>0</v>
      </c>
      <c r="E46" s="49"/>
      <c r="F46" s="81">
        <v>0</v>
      </c>
      <c r="G46" s="49"/>
      <c r="H46" s="81">
        <v>1</v>
      </c>
      <c r="I46" s="50"/>
      <c r="J46" s="81">
        <v>238</v>
      </c>
      <c r="K46" s="50"/>
      <c r="L46" s="83">
        <f t="shared" si="10"/>
        <v>238</v>
      </c>
      <c r="M46" s="84">
        <f t="shared" si="11"/>
        <v>22.110199999999999</v>
      </c>
      <c r="N46" s="53"/>
      <c r="O46" s="88" t="s">
        <v>83</v>
      </c>
      <c r="P46" s="6"/>
      <c r="Q46" s="11">
        <v>2</v>
      </c>
      <c r="R46" s="4"/>
      <c r="S46" s="5"/>
    </row>
    <row r="47" spans="2:19" s="499" customFormat="1" ht="16.149999999999999" customHeight="1" thickBot="1" x14ac:dyDescent="0.3">
      <c r="B47" s="75" t="s">
        <v>101</v>
      </c>
      <c r="C47" s="49"/>
      <c r="D47" s="438">
        <v>0</v>
      </c>
      <c r="E47" s="49"/>
      <c r="F47" s="438">
        <v>0</v>
      </c>
      <c r="G47" s="49"/>
      <c r="H47" s="438">
        <v>0</v>
      </c>
      <c r="I47" s="50"/>
      <c r="J47" s="438">
        <v>0</v>
      </c>
      <c r="K47" s="50"/>
      <c r="L47" s="500">
        <f t="shared" si="10"/>
        <v>0</v>
      </c>
      <c r="M47" s="501">
        <f t="shared" si="11"/>
        <v>0</v>
      </c>
      <c r="N47" s="53"/>
      <c r="O47" s="89" t="s">
        <v>106</v>
      </c>
      <c r="P47" s="504"/>
      <c r="Q47" s="11">
        <v>2</v>
      </c>
      <c r="R47" s="4"/>
      <c r="S47" s="5"/>
    </row>
    <row r="48" spans="2:19" s="19" customFormat="1" ht="15.6" hidden="1" x14ac:dyDescent="0.3">
      <c r="B48" s="112" t="s">
        <v>8</v>
      </c>
      <c r="C48" s="15"/>
      <c r="D48" s="497">
        <v>0</v>
      </c>
      <c r="E48" s="15"/>
      <c r="F48" s="497">
        <v>0</v>
      </c>
      <c r="G48" s="15"/>
      <c r="H48" s="497">
        <v>0</v>
      </c>
      <c r="I48" s="32"/>
      <c r="J48" s="497">
        <v>300</v>
      </c>
      <c r="K48" s="32"/>
      <c r="L48" s="495">
        <f t="shared" si="10"/>
        <v>0</v>
      </c>
      <c r="M48" s="496">
        <f t="shared" si="11"/>
        <v>0</v>
      </c>
      <c r="N48" s="2"/>
      <c r="O48" s="123"/>
      <c r="P48" s="20"/>
      <c r="Q48" s="21">
        <v>2</v>
      </c>
      <c r="R48" s="4"/>
      <c r="S48" s="5"/>
    </row>
    <row r="49" spans="2:19" s="19" customFormat="1" ht="15.6" hidden="1" x14ac:dyDescent="0.3">
      <c r="B49" s="74" t="s">
        <v>12</v>
      </c>
      <c r="C49" s="15"/>
      <c r="D49" s="100">
        <v>0</v>
      </c>
      <c r="E49" s="15"/>
      <c r="F49" s="100">
        <v>0</v>
      </c>
      <c r="G49" s="15"/>
      <c r="H49" s="100">
        <v>0</v>
      </c>
      <c r="I49" s="32"/>
      <c r="J49" s="100">
        <v>1000</v>
      </c>
      <c r="K49" s="32"/>
      <c r="L49" s="103">
        <f t="shared" si="10"/>
        <v>0</v>
      </c>
      <c r="M49" s="104">
        <f t="shared" si="11"/>
        <v>0</v>
      </c>
      <c r="N49" s="2"/>
      <c r="O49" s="109"/>
      <c r="P49" s="20"/>
      <c r="Q49" s="21">
        <v>2</v>
      </c>
      <c r="R49" s="4"/>
      <c r="S49" s="5"/>
    </row>
    <row r="50" spans="2:19" s="19" customFormat="1" ht="15.6" hidden="1" x14ac:dyDescent="0.3">
      <c r="B50" s="74" t="s">
        <v>11</v>
      </c>
      <c r="C50" s="15"/>
      <c r="D50" s="100">
        <v>0</v>
      </c>
      <c r="E50" s="15"/>
      <c r="F50" s="100">
        <v>0</v>
      </c>
      <c r="G50" s="15"/>
      <c r="H50" s="100">
        <v>0</v>
      </c>
      <c r="I50" s="32"/>
      <c r="J50" s="100">
        <v>1000</v>
      </c>
      <c r="K50" s="32"/>
      <c r="L50" s="103">
        <f t="shared" si="10"/>
        <v>0</v>
      </c>
      <c r="M50" s="104">
        <f t="shared" si="11"/>
        <v>0</v>
      </c>
      <c r="N50" s="2"/>
      <c r="O50" s="109"/>
      <c r="P50" s="20"/>
      <c r="Q50" s="21">
        <v>2</v>
      </c>
      <c r="R50" s="4"/>
      <c r="S50" s="5"/>
    </row>
    <row r="51" spans="2:19" s="19" customFormat="1" ht="15.6" hidden="1" x14ac:dyDescent="0.3">
      <c r="B51" s="74" t="s">
        <v>13</v>
      </c>
      <c r="C51" s="15"/>
      <c r="D51" s="100">
        <v>0</v>
      </c>
      <c r="E51" s="15"/>
      <c r="F51" s="100">
        <v>0</v>
      </c>
      <c r="G51" s="15"/>
      <c r="H51" s="100">
        <v>0</v>
      </c>
      <c r="I51" s="32"/>
      <c r="J51" s="100">
        <v>700</v>
      </c>
      <c r="K51" s="32"/>
      <c r="L51" s="103">
        <f t="shared" si="10"/>
        <v>0</v>
      </c>
      <c r="M51" s="104">
        <f t="shared" si="11"/>
        <v>0</v>
      </c>
      <c r="N51" s="2"/>
      <c r="O51" s="109"/>
      <c r="P51" s="20"/>
      <c r="Q51" s="21">
        <v>2</v>
      </c>
      <c r="R51" s="4"/>
      <c r="S51" s="5"/>
    </row>
    <row r="52" spans="2:19" s="19" customFormat="1" ht="15.6" hidden="1" x14ac:dyDescent="0.3">
      <c r="B52" s="74" t="s">
        <v>9</v>
      </c>
      <c r="C52" s="15"/>
      <c r="D52" s="100">
        <v>0</v>
      </c>
      <c r="E52" s="15"/>
      <c r="F52" s="100">
        <v>0</v>
      </c>
      <c r="G52" s="15"/>
      <c r="H52" s="100">
        <v>0</v>
      </c>
      <c r="I52" s="32"/>
      <c r="J52" s="100">
        <v>300</v>
      </c>
      <c r="K52" s="32"/>
      <c r="L52" s="103">
        <f t="shared" si="10"/>
        <v>0</v>
      </c>
      <c r="M52" s="104">
        <f t="shared" si="11"/>
        <v>0</v>
      </c>
      <c r="N52" s="2"/>
      <c r="O52" s="109"/>
      <c r="P52" s="20"/>
      <c r="Q52" s="21">
        <v>2</v>
      </c>
      <c r="R52" s="4"/>
      <c r="S52" s="5"/>
    </row>
    <row r="53" spans="2:19" s="19" customFormat="1" ht="13.15" hidden="1" x14ac:dyDescent="0.25">
      <c r="B53" s="74" t="s">
        <v>14</v>
      </c>
      <c r="C53" s="15"/>
      <c r="D53" s="101">
        <v>0</v>
      </c>
      <c r="E53" s="15"/>
      <c r="F53" s="101">
        <v>0</v>
      </c>
      <c r="G53" s="15"/>
      <c r="H53" s="101">
        <v>0</v>
      </c>
      <c r="I53" s="32"/>
      <c r="J53" s="101">
        <v>1700</v>
      </c>
      <c r="K53" s="32"/>
      <c r="L53" s="105">
        <f t="shared" si="10"/>
        <v>0</v>
      </c>
      <c r="M53" s="106">
        <f t="shared" si="11"/>
        <v>0</v>
      </c>
      <c r="N53" s="2"/>
      <c r="O53" s="109"/>
      <c r="P53" s="22"/>
      <c r="Q53" s="23">
        <v>2</v>
      </c>
      <c r="R53" s="24"/>
      <c r="S53" s="25"/>
    </row>
    <row r="54" spans="2:19" s="19" customFormat="1" ht="13.15" hidden="1" x14ac:dyDescent="0.25">
      <c r="B54" s="74" t="s">
        <v>15</v>
      </c>
      <c r="C54" s="15"/>
      <c r="D54" s="101">
        <v>0</v>
      </c>
      <c r="E54" s="15"/>
      <c r="F54" s="101">
        <v>0</v>
      </c>
      <c r="G54" s="15"/>
      <c r="H54" s="101">
        <v>0</v>
      </c>
      <c r="I54" s="32"/>
      <c r="J54" s="101">
        <v>1700</v>
      </c>
      <c r="K54" s="32"/>
      <c r="L54" s="105">
        <f t="shared" si="10"/>
        <v>0</v>
      </c>
      <c r="M54" s="106">
        <f t="shared" si="11"/>
        <v>0</v>
      </c>
      <c r="N54" s="2"/>
      <c r="O54" s="109"/>
      <c r="P54" s="22"/>
      <c r="Q54" s="23">
        <v>2</v>
      </c>
      <c r="R54" s="24"/>
      <c r="S54" s="25"/>
    </row>
    <row r="55" spans="2:19" s="19" customFormat="1" ht="15.6" hidden="1" x14ac:dyDescent="0.3">
      <c r="B55" s="74" t="s">
        <v>10</v>
      </c>
      <c r="C55" s="15"/>
      <c r="D55" s="102">
        <v>0</v>
      </c>
      <c r="E55" s="15"/>
      <c r="F55" s="102">
        <v>0</v>
      </c>
      <c r="G55" s="15"/>
      <c r="H55" s="102">
        <v>0</v>
      </c>
      <c r="I55" s="32"/>
      <c r="J55" s="102">
        <v>100</v>
      </c>
      <c r="K55" s="32"/>
      <c r="L55" s="107">
        <f t="shared" si="10"/>
        <v>0</v>
      </c>
      <c r="M55" s="108">
        <f t="shared" si="11"/>
        <v>0</v>
      </c>
      <c r="N55" s="2"/>
      <c r="O55" s="109"/>
      <c r="P55" s="20"/>
      <c r="Q55" s="21">
        <v>2</v>
      </c>
      <c r="R55" s="4"/>
      <c r="S55" s="5"/>
    </row>
    <row r="56" spans="2:19" s="1" customFormat="1" ht="16.149999999999999" hidden="1" thickBot="1" x14ac:dyDescent="0.35">
      <c r="B56" s="75"/>
      <c r="C56" s="49"/>
      <c r="D56" s="82"/>
      <c r="E56" s="49"/>
      <c r="F56" s="82"/>
      <c r="G56" s="49"/>
      <c r="H56" s="82"/>
      <c r="I56" s="50"/>
      <c r="J56" s="82"/>
      <c r="K56" s="50"/>
      <c r="L56" s="85"/>
      <c r="M56" s="86"/>
      <c r="N56" s="53"/>
      <c r="O56" s="88"/>
      <c r="P56" s="6"/>
      <c r="Q56" s="11"/>
      <c r="R56" s="4"/>
      <c r="S56" s="5"/>
    </row>
    <row r="57" spans="2:19" s="1" customFormat="1" ht="14.45" customHeight="1" thickBot="1" x14ac:dyDescent="0.3">
      <c r="B57" s="30"/>
      <c r="C57" s="30"/>
      <c r="D57" s="32"/>
      <c r="E57" s="30"/>
      <c r="F57" s="32"/>
      <c r="G57" s="30"/>
      <c r="H57" s="32"/>
      <c r="I57" s="32"/>
      <c r="J57" s="32"/>
      <c r="K57" s="32"/>
      <c r="L57" s="32"/>
      <c r="M57" s="32"/>
      <c r="N57" s="30"/>
      <c r="O57" s="2"/>
      <c r="P57" s="7"/>
      <c r="Q57" s="6"/>
      <c r="R57" s="7"/>
      <c r="S57" s="7"/>
    </row>
    <row r="58" spans="2:19" s="1" customFormat="1" ht="15.75" x14ac:dyDescent="0.25">
      <c r="B58" s="152" t="s">
        <v>62</v>
      </c>
      <c r="C58" s="15"/>
      <c r="D58" s="151"/>
      <c r="E58" s="15"/>
      <c r="F58" s="151"/>
      <c r="G58" s="15"/>
      <c r="H58" s="151"/>
      <c r="I58" s="44"/>
      <c r="J58" s="151"/>
      <c r="K58" s="44"/>
      <c r="L58" s="589"/>
      <c r="M58" s="590"/>
      <c r="N58" s="2"/>
      <c r="O58" s="153"/>
      <c r="P58" s="6"/>
      <c r="Q58" s="11">
        <v>2</v>
      </c>
      <c r="R58" s="4"/>
      <c r="S58" s="5"/>
    </row>
    <row r="59" spans="2:19" s="1" customFormat="1" ht="21.6" customHeight="1" thickBot="1" x14ac:dyDescent="0.3">
      <c r="B59" s="75" t="s">
        <v>63</v>
      </c>
      <c r="C59" s="49"/>
      <c r="D59" s="82">
        <v>16</v>
      </c>
      <c r="E59" s="49"/>
      <c r="F59" s="82">
        <v>0</v>
      </c>
      <c r="G59" s="49"/>
      <c r="H59" s="81">
        <v>1</v>
      </c>
      <c r="I59" s="50"/>
      <c r="J59" s="82">
        <v>707</v>
      </c>
      <c r="K59" s="50"/>
      <c r="L59" s="85">
        <f t="shared" ref="L59:L70" si="12">H59*J59</f>
        <v>707</v>
      </c>
      <c r="M59" s="86">
        <f t="shared" ref="M59:M70" si="13">L59*0.0929</f>
        <v>65.680300000000003</v>
      </c>
      <c r="N59" s="53"/>
      <c r="O59" s="457" t="s">
        <v>86</v>
      </c>
      <c r="P59" s="6"/>
      <c r="Q59" s="11">
        <v>2</v>
      </c>
      <c r="R59" s="4"/>
      <c r="S59" s="5"/>
    </row>
    <row r="60" spans="2:19" s="1" customFormat="1" ht="15.75" hidden="1" x14ac:dyDescent="0.25">
      <c r="B60" s="77"/>
      <c r="C60" s="49"/>
      <c r="D60" s="431">
        <v>0</v>
      </c>
      <c r="E60" s="49"/>
      <c r="F60" s="431">
        <v>0</v>
      </c>
      <c r="G60" s="49"/>
      <c r="H60" s="81">
        <v>0</v>
      </c>
      <c r="I60" s="50"/>
      <c r="J60" s="431">
        <v>0</v>
      </c>
      <c r="K60" s="50"/>
      <c r="L60" s="455">
        <f t="shared" si="12"/>
        <v>0</v>
      </c>
      <c r="M60" s="456">
        <f t="shared" si="13"/>
        <v>0</v>
      </c>
      <c r="N60" s="53"/>
      <c r="O60" s="363"/>
      <c r="P60" s="6"/>
      <c r="Q60" s="11">
        <v>2</v>
      </c>
      <c r="R60" s="4"/>
      <c r="S60" s="5"/>
    </row>
    <row r="61" spans="2:19" s="1" customFormat="1" ht="15.75" hidden="1" x14ac:dyDescent="0.25">
      <c r="B61" s="73"/>
      <c r="C61" s="49"/>
      <c r="D61" s="81">
        <v>0</v>
      </c>
      <c r="E61" s="49"/>
      <c r="F61" s="81">
        <v>0</v>
      </c>
      <c r="G61" s="49"/>
      <c r="H61" s="81">
        <v>0</v>
      </c>
      <c r="I61" s="50"/>
      <c r="J61" s="81">
        <v>0</v>
      </c>
      <c r="K61" s="50"/>
      <c r="L61" s="83">
        <f t="shared" si="12"/>
        <v>0</v>
      </c>
      <c r="M61" s="84">
        <f t="shared" si="13"/>
        <v>0</v>
      </c>
      <c r="N61" s="53"/>
      <c r="O61" s="88"/>
      <c r="P61" s="6"/>
      <c r="Q61" s="11">
        <v>2</v>
      </c>
      <c r="R61" s="4"/>
      <c r="S61" s="5"/>
    </row>
    <row r="62" spans="2:19" s="19" customFormat="1" ht="15.75" hidden="1" x14ac:dyDescent="0.25">
      <c r="B62" s="74"/>
      <c r="C62" s="15"/>
      <c r="D62" s="100">
        <v>0</v>
      </c>
      <c r="E62" s="15"/>
      <c r="F62" s="100">
        <v>0</v>
      </c>
      <c r="G62" s="15"/>
      <c r="H62" s="100">
        <v>0</v>
      </c>
      <c r="I62" s="32"/>
      <c r="J62" s="100">
        <v>300</v>
      </c>
      <c r="K62" s="32"/>
      <c r="L62" s="103">
        <f t="shared" si="12"/>
        <v>0</v>
      </c>
      <c r="M62" s="104">
        <f t="shared" si="13"/>
        <v>0</v>
      </c>
      <c r="N62" s="2"/>
      <c r="O62" s="123"/>
      <c r="P62" s="20"/>
      <c r="Q62" s="21">
        <v>2</v>
      </c>
      <c r="R62" s="4"/>
      <c r="S62" s="5"/>
    </row>
    <row r="63" spans="2:19" s="19" customFormat="1" ht="15.75" hidden="1" x14ac:dyDescent="0.25">
      <c r="B63" s="74"/>
      <c r="C63" s="15"/>
      <c r="D63" s="100">
        <v>0</v>
      </c>
      <c r="E63" s="15"/>
      <c r="F63" s="100">
        <v>0</v>
      </c>
      <c r="G63" s="15"/>
      <c r="H63" s="100">
        <v>0</v>
      </c>
      <c r="I63" s="32"/>
      <c r="J63" s="100">
        <v>1000</v>
      </c>
      <c r="K63" s="32"/>
      <c r="L63" s="103">
        <f t="shared" si="12"/>
        <v>0</v>
      </c>
      <c r="M63" s="104">
        <f t="shared" si="13"/>
        <v>0</v>
      </c>
      <c r="N63" s="2"/>
      <c r="O63" s="109"/>
      <c r="P63" s="20"/>
      <c r="Q63" s="21">
        <v>2</v>
      </c>
      <c r="R63" s="4"/>
      <c r="S63" s="5"/>
    </row>
    <row r="64" spans="2:19" s="19" customFormat="1" ht="15.75" hidden="1" x14ac:dyDescent="0.25">
      <c r="B64" s="74"/>
      <c r="C64" s="15"/>
      <c r="D64" s="100">
        <v>0</v>
      </c>
      <c r="E64" s="15"/>
      <c r="F64" s="100">
        <v>0</v>
      </c>
      <c r="G64" s="15"/>
      <c r="H64" s="100">
        <v>0</v>
      </c>
      <c r="I64" s="32"/>
      <c r="J64" s="100">
        <v>1000</v>
      </c>
      <c r="K64" s="32"/>
      <c r="L64" s="103">
        <f t="shared" si="12"/>
        <v>0</v>
      </c>
      <c r="M64" s="104">
        <f t="shared" si="13"/>
        <v>0</v>
      </c>
      <c r="N64" s="2"/>
      <c r="O64" s="109"/>
      <c r="P64" s="20"/>
      <c r="Q64" s="21">
        <v>2</v>
      </c>
      <c r="R64" s="4"/>
      <c r="S64" s="5"/>
    </row>
    <row r="65" spans="2:19" s="19" customFormat="1" ht="15.75" hidden="1" x14ac:dyDescent="0.25">
      <c r="B65" s="74"/>
      <c r="C65" s="15"/>
      <c r="D65" s="100">
        <v>0</v>
      </c>
      <c r="E65" s="15"/>
      <c r="F65" s="100">
        <v>0</v>
      </c>
      <c r="G65" s="15"/>
      <c r="H65" s="100">
        <v>0</v>
      </c>
      <c r="I65" s="32"/>
      <c r="J65" s="100">
        <v>700</v>
      </c>
      <c r="K65" s="32"/>
      <c r="L65" s="103">
        <f t="shared" si="12"/>
        <v>0</v>
      </c>
      <c r="M65" s="104">
        <f t="shared" si="13"/>
        <v>0</v>
      </c>
      <c r="N65" s="2"/>
      <c r="O65" s="109"/>
      <c r="P65" s="20"/>
      <c r="Q65" s="21">
        <v>2</v>
      </c>
      <c r="R65" s="4"/>
      <c r="S65" s="5"/>
    </row>
    <row r="66" spans="2:19" s="19" customFormat="1" ht="15.75" hidden="1" x14ac:dyDescent="0.25">
      <c r="B66" s="74"/>
      <c r="C66" s="15"/>
      <c r="D66" s="100">
        <v>0</v>
      </c>
      <c r="E66" s="15"/>
      <c r="F66" s="100">
        <v>0</v>
      </c>
      <c r="G66" s="15"/>
      <c r="H66" s="100">
        <v>0</v>
      </c>
      <c r="I66" s="32"/>
      <c r="J66" s="100">
        <v>300</v>
      </c>
      <c r="K66" s="32"/>
      <c r="L66" s="103">
        <f t="shared" si="12"/>
        <v>0</v>
      </c>
      <c r="M66" s="104">
        <f t="shared" si="13"/>
        <v>0</v>
      </c>
      <c r="N66" s="2"/>
      <c r="O66" s="109"/>
      <c r="P66" s="20"/>
      <c r="Q66" s="21">
        <v>2</v>
      </c>
      <c r="R66" s="4"/>
      <c r="S66" s="5"/>
    </row>
    <row r="67" spans="2:19" s="19" customFormat="1" ht="12.75" hidden="1" x14ac:dyDescent="0.2">
      <c r="B67" s="74"/>
      <c r="C67" s="15"/>
      <c r="D67" s="101">
        <v>0</v>
      </c>
      <c r="E67" s="15"/>
      <c r="F67" s="101">
        <v>0</v>
      </c>
      <c r="G67" s="15"/>
      <c r="H67" s="101">
        <v>0</v>
      </c>
      <c r="I67" s="32"/>
      <c r="J67" s="101">
        <v>1700</v>
      </c>
      <c r="K67" s="32"/>
      <c r="L67" s="105">
        <f t="shared" si="12"/>
        <v>0</v>
      </c>
      <c r="M67" s="106">
        <f t="shared" si="13"/>
        <v>0</v>
      </c>
      <c r="N67" s="2"/>
      <c r="O67" s="109"/>
      <c r="P67" s="22"/>
      <c r="Q67" s="23">
        <v>2</v>
      </c>
      <c r="R67" s="24"/>
      <c r="S67" s="25"/>
    </row>
    <row r="68" spans="2:19" s="19" customFormat="1" ht="12.75" hidden="1" x14ac:dyDescent="0.2">
      <c r="B68" s="74"/>
      <c r="C68" s="15"/>
      <c r="D68" s="101">
        <v>0</v>
      </c>
      <c r="E68" s="15"/>
      <c r="F68" s="101">
        <v>0</v>
      </c>
      <c r="G68" s="15"/>
      <c r="H68" s="101">
        <v>0</v>
      </c>
      <c r="I68" s="32"/>
      <c r="J68" s="101">
        <v>1700</v>
      </c>
      <c r="K68" s="32"/>
      <c r="L68" s="105">
        <f t="shared" si="12"/>
        <v>0</v>
      </c>
      <c r="M68" s="106">
        <f t="shared" si="13"/>
        <v>0</v>
      </c>
      <c r="N68" s="2"/>
      <c r="O68" s="109"/>
      <c r="P68" s="22"/>
      <c r="Q68" s="23">
        <v>2</v>
      </c>
      <c r="R68" s="24"/>
      <c r="S68" s="25"/>
    </row>
    <row r="69" spans="2:19" s="19" customFormat="1" ht="15.75" hidden="1" x14ac:dyDescent="0.25">
      <c r="B69" s="74"/>
      <c r="C69" s="15"/>
      <c r="D69" s="102">
        <v>0</v>
      </c>
      <c r="E69" s="15"/>
      <c r="F69" s="102">
        <v>0</v>
      </c>
      <c r="G69" s="15"/>
      <c r="H69" s="102">
        <v>0</v>
      </c>
      <c r="I69" s="32"/>
      <c r="J69" s="102">
        <v>100</v>
      </c>
      <c r="K69" s="32"/>
      <c r="L69" s="107">
        <f t="shared" si="12"/>
        <v>0</v>
      </c>
      <c r="M69" s="108">
        <f t="shared" si="13"/>
        <v>0</v>
      </c>
      <c r="N69" s="2"/>
      <c r="O69" s="109"/>
      <c r="P69" s="20"/>
      <c r="Q69" s="21">
        <v>2</v>
      </c>
      <c r="R69" s="4"/>
      <c r="S69" s="5"/>
    </row>
    <row r="70" spans="2:19" s="1" customFormat="1" ht="16.5" hidden="1" thickBot="1" x14ac:dyDescent="0.3">
      <c r="B70" s="75"/>
      <c r="C70" s="49"/>
      <c r="D70" s="82">
        <v>0</v>
      </c>
      <c r="E70" s="49"/>
      <c r="F70" s="82">
        <v>0</v>
      </c>
      <c r="G70" s="49"/>
      <c r="H70" s="82">
        <v>0</v>
      </c>
      <c r="I70" s="50"/>
      <c r="J70" s="82">
        <v>0</v>
      </c>
      <c r="K70" s="50"/>
      <c r="L70" s="85">
        <f t="shared" si="12"/>
        <v>0</v>
      </c>
      <c r="M70" s="86">
        <f t="shared" si="13"/>
        <v>0</v>
      </c>
      <c r="N70" s="53"/>
      <c r="O70" s="89"/>
      <c r="P70" s="6"/>
      <c r="Q70" s="11">
        <v>2</v>
      </c>
      <c r="R70" s="4"/>
      <c r="S70" s="5"/>
    </row>
    <row r="71" spans="2:19" s="1" customFormat="1" ht="15.6" customHeight="1" thickBot="1" x14ac:dyDescent="0.3">
      <c r="B71" s="30"/>
      <c r="C71" s="30"/>
      <c r="D71" s="32"/>
      <c r="E71" s="30"/>
      <c r="F71" s="32"/>
      <c r="G71" s="30"/>
      <c r="H71" s="32"/>
      <c r="I71" s="32"/>
      <c r="J71" s="32"/>
      <c r="K71" s="32"/>
      <c r="L71" s="32"/>
      <c r="M71" s="32"/>
      <c r="N71" s="30"/>
      <c r="O71" s="2"/>
      <c r="P71" s="7"/>
      <c r="Q71" s="6"/>
      <c r="R71" s="7"/>
      <c r="S71" s="7"/>
    </row>
    <row r="72" spans="2:19" s="1" customFormat="1" ht="16.5" thickBot="1" x14ac:dyDescent="0.3">
      <c r="B72" s="62" t="s">
        <v>48</v>
      </c>
      <c r="C72" s="15"/>
      <c r="D72" s="72"/>
      <c r="E72" s="15"/>
      <c r="F72" s="72"/>
      <c r="G72" s="15"/>
      <c r="H72" s="72"/>
      <c r="I72" s="44"/>
      <c r="J72" s="72"/>
      <c r="K72" s="44"/>
      <c r="L72" s="66">
        <f>SUM(L9:L70)</f>
        <v>5176</v>
      </c>
      <c r="M72" s="67">
        <f>SUM(M9:M70)</f>
        <v>480.85039999999998</v>
      </c>
      <c r="N72" s="2"/>
      <c r="O72" s="118"/>
      <c r="P72" s="6"/>
      <c r="Q72" s="11">
        <v>2</v>
      </c>
      <c r="R72" s="4"/>
      <c r="S72" s="5"/>
    </row>
    <row r="73" spans="2:19" s="1" customFormat="1" ht="16.5" thickBot="1" x14ac:dyDescent="0.3">
      <c r="B73" s="63" t="s">
        <v>49</v>
      </c>
      <c r="C73" s="15"/>
      <c r="D73" s="119">
        <v>0.15</v>
      </c>
      <c r="E73" s="15"/>
      <c r="F73" s="72"/>
      <c r="G73" s="15"/>
      <c r="H73" s="72"/>
      <c r="I73" s="44"/>
      <c r="J73" s="72"/>
      <c r="K73" s="44"/>
      <c r="L73" s="68">
        <f>SUMPRODUCT(L72*0.15)</f>
        <v>776.4</v>
      </c>
      <c r="M73" s="69">
        <f>SUMPRODUCT(M72*0.15)</f>
        <v>72.127559999999988</v>
      </c>
      <c r="N73" s="2"/>
      <c r="O73" s="88"/>
      <c r="P73" s="6"/>
      <c r="Q73" s="11">
        <v>2</v>
      </c>
      <c r="R73" s="4"/>
      <c r="S73" s="5"/>
    </row>
    <row r="74" spans="2:19" s="1" customFormat="1" ht="16.5" thickBot="1" x14ac:dyDescent="0.3">
      <c r="B74" s="64" t="s">
        <v>50</v>
      </c>
      <c r="C74" s="15"/>
      <c r="D74" s="72"/>
      <c r="E74" s="15"/>
      <c r="F74" s="72"/>
      <c r="G74" s="15"/>
      <c r="H74" s="72"/>
      <c r="I74" s="44"/>
      <c r="J74" s="72"/>
      <c r="K74" s="44"/>
      <c r="L74" s="70">
        <f>SUM(L72,L73)</f>
        <v>5952.4</v>
      </c>
      <c r="M74" s="71">
        <f>SUM(M72,M73)</f>
        <v>552.97795999999994</v>
      </c>
      <c r="N74" s="2"/>
      <c r="O74" s="89"/>
      <c r="P74" s="6"/>
      <c r="Q74" s="11">
        <v>2</v>
      </c>
      <c r="R74" s="4"/>
      <c r="S74" s="5"/>
    </row>
    <row r="75" spans="2:19" s="1" customFormat="1" ht="21" customHeight="1" thickBot="1" x14ac:dyDescent="0.3">
      <c r="B75" s="30"/>
      <c r="C75" s="30"/>
      <c r="D75" s="32"/>
      <c r="E75" s="30"/>
      <c r="F75" s="32"/>
      <c r="G75" s="30"/>
      <c r="H75" s="32"/>
      <c r="I75" s="32"/>
      <c r="J75" s="32"/>
      <c r="K75" s="32"/>
      <c r="L75" s="32"/>
      <c r="M75" s="32"/>
      <c r="N75" s="30"/>
      <c r="O75" s="2"/>
      <c r="P75" s="7"/>
      <c r="Q75" s="6"/>
      <c r="R75" s="7"/>
      <c r="S75" s="7"/>
    </row>
    <row r="76" spans="2:19" s="13" customFormat="1" ht="49.9" customHeight="1" thickBot="1" x14ac:dyDescent="0.3">
      <c r="B76" s="193" t="s">
        <v>5</v>
      </c>
      <c r="C76" s="194"/>
      <c r="D76" s="193" t="s">
        <v>16</v>
      </c>
      <c r="E76" s="194"/>
      <c r="F76" s="193"/>
      <c r="G76" s="194"/>
      <c r="H76" s="193"/>
      <c r="I76" s="195"/>
      <c r="J76" s="193"/>
      <c r="K76" s="195"/>
      <c r="L76" s="591" t="s">
        <v>55</v>
      </c>
      <c r="M76" s="592"/>
      <c r="N76" s="194"/>
      <c r="O76" s="193" t="s">
        <v>6</v>
      </c>
      <c r="P76" s="9"/>
      <c r="Q76" s="530" t="s">
        <v>2</v>
      </c>
      <c r="R76" s="531"/>
      <c r="S76" s="10"/>
    </row>
    <row r="77" spans="2:19" s="1" customFormat="1" ht="15.75" x14ac:dyDescent="0.25">
      <c r="B77" s="192" t="s">
        <v>53</v>
      </c>
      <c r="C77" s="15"/>
      <c r="D77" s="141"/>
      <c r="E77" s="15"/>
      <c r="F77" s="141"/>
      <c r="G77" s="15"/>
      <c r="H77" s="141"/>
      <c r="I77" s="44"/>
      <c r="J77" s="141"/>
      <c r="K77" s="44"/>
      <c r="L77" s="572"/>
      <c r="M77" s="573"/>
      <c r="N77" s="2"/>
      <c r="O77" s="143"/>
      <c r="P77" s="6"/>
      <c r="Q77" s="11">
        <v>2</v>
      </c>
      <c r="R77" s="4"/>
      <c r="S77" s="5"/>
    </row>
    <row r="78" spans="2:19" s="1" customFormat="1" ht="15.75" x14ac:dyDescent="0.25">
      <c r="B78" s="73" t="s">
        <v>54</v>
      </c>
      <c r="C78" s="49"/>
      <c r="D78" s="81">
        <v>31</v>
      </c>
      <c r="E78" s="49"/>
      <c r="F78" s="81"/>
      <c r="G78" s="49"/>
      <c r="H78" s="81"/>
      <c r="I78" s="50"/>
      <c r="J78" s="81"/>
      <c r="K78" s="50"/>
      <c r="L78" s="574">
        <f>D78</f>
        <v>31</v>
      </c>
      <c r="M78" s="575"/>
      <c r="N78" s="53"/>
      <c r="O78" s="88">
        <v>9</v>
      </c>
      <c r="P78" s="6"/>
      <c r="Q78" s="11">
        <v>2</v>
      </c>
      <c r="R78" s="4"/>
      <c r="S78" s="5"/>
    </row>
    <row r="79" spans="2:19" s="1" customFormat="1" ht="15.75" x14ac:dyDescent="0.25">
      <c r="B79" s="73" t="s">
        <v>87</v>
      </c>
      <c r="C79" s="49"/>
      <c r="D79" s="81">
        <v>13</v>
      </c>
      <c r="E79" s="49"/>
      <c r="F79" s="81"/>
      <c r="G79" s="49"/>
      <c r="H79" s="81"/>
      <c r="I79" s="50"/>
      <c r="J79" s="81"/>
      <c r="K79" s="50"/>
      <c r="L79" s="574">
        <v>13</v>
      </c>
      <c r="M79" s="575"/>
      <c r="N79" s="53"/>
      <c r="O79" s="88">
        <v>9</v>
      </c>
      <c r="P79" s="6"/>
      <c r="Q79" s="11">
        <v>2</v>
      </c>
      <c r="R79" s="4"/>
      <c r="S79" s="5"/>
    </row>
    <row r="80" spans="2:19" s="1" customFormat="1" ht="16.149999999999999" hidden="1" thickBot="1" x14ac:dyDescent="0.35">
      <c r="B80" s="75" t="s">
        <v>7</v>
      </c>
      <c r="C80" s="49"/>
      <c r="D80" s="82">
        <v>0</v>
      </c>
      <c r="E80" s="49"/>
      <c r="F80" s="82"/>
      <c r="G80" s="49"/>
      <c r="H80" s="82"/>
      <c r="I80" s="50"/>
      <c r="J80" s="82"/>
      <c r="K80" s="50"/>
      <c r="L80" s="597">
        <f>D80</f>
        <v>0</v>
      </c>
      <c r="M80" s="598"/>
      <c r="N80" s="53"/>
      <c r="O80" s="89"/>
      <c r="P80" s="6"/>
      <c r="Q80" s="11">
        <v>2</v>
      </c>
      <c r="R80" s="4"/>
      <c r="S80" s="5"/>
    </row>
    <row r="81" spans="2:20" s="1" customFormat="1" ht="6" customHeight="1" thickBot="1" x14ac:dyDescent="0.3">
      <c r="B81" s="30"/>
      <c r="C81" s="30"/>
      <c r="D81" s="32"/>
      <c r="E81" s="30"/>
      <c r="F81" s="32"/>
      <c r="G81" s="30"/>
      <c r="H81" s="32"/>
      <c r="I81" s="32"/>
      <c r="J81" s="32"/>
      <c r="K81" s="32"/>
      <c r="L81" s="32"/>
      <c r="M81" s="32"/>
      <c r="N81" s="30"/>
      <c r="O81" s="16"/>
      <c r="P81" s="7"/>
      <c r="Q81" s="6"/>
      <c r="R81" s="7"/>
      <c r="S81" s="7"/>
    </row>
    <row r="82" spans="2:20" s="1" customFormat="1" ht="16.5" thickBot="1" x14ac:dyDescent="0.3">
      <c r="B82" s="131" t="s">
        <v>56</v>
      </c>
      <c r="C82" s="49"/>
      <c r="D82" s="99"/>
      <c r="E82" s="49"/>
      <c r="F82" s="99"/>
      <c r="G82" s="49"/>
      <c r="H82" s="99"/>
      <c r="I82" s="50"/>
      <c r="J82" s="99"/>
      <c r="K82" s="50"/>
      <c r="L82" s="599">
        <f>SUM(L78:L80)</f>
        <v>44</v>
      </c>
      <c r="M82" s="600"/>
      <c r="N82" s="53"/>
      <c r="O82" s="183"/>
      <c r="P82" s="6"/>
      <c r="Q82" s="11">
        <v>2</v>
      </c>
      <c r="R82" s="4"/>
      <c r="S82" s="5"/>
    </row>
    <row r="83" spans="2:20" s="1" customFormat="1" ht="18" customHeight="1" thickBot="1" x14ac:dyDescent="0.3">
      <c r="B83" s="30"/>
      <c r="C83" s="30"/>
      <c r="D83" s="32"/>
      <c r="E83" s="30"/>
      <c r="F83" s="32"/>
      <c r="G83" s="30"/>
      <c r="H83" s="32"/>
      <c r="I83" s="32"/>
      <c r="J83" s="32"/>
      <c r="K83" s="32"/>
      <c r="L83" s="32"/>
      <c r="M83" s="32"/>
      <c r="N83" s="30"/>
      <c r="O83" s="16"/>
      <c r="P83" s="7"/>
      <c r="Q83" s="6"/>
      <c r="R83" s="7"/>
      <c r="S83" s="7"/>
    </row>
    <row r="84" spans="2:20" s="13" customFormat="1" ht="25.9" customHeight="1" thickBot="1" x14ac:dyDescent="0.3">
      <c r="B84" s="546"/>
      <c r="C84" s="547"/>
      <c r="D84" s="547"/>
      <c r="E84" s="547"/>
      <c r="F84" s="547"/>
      <c r="G84" s="547"/>
      <c r="H84" s="547"/>
      <c r="I84" s="547"/>
      <c r="J84" s="547"/>
      <c r="K84" s="547"/>
      <c r="L84" s="547"/>
      <c r="M84" s="547"/>
      <c r="N84" s="547"/>
      <c r="O84" s="548"/>
      <c r="P84" s="9"/>
      <c r="Q84" s="530" t="s">
        <v>2</v>
      </c>
      <c r="R84" s="531"/>
      <c r="S84" s="10"/>
    </row>
    <row r="85" spans="2:20" s="1" customFormat="1" ht="15.75" customHeight="1" x14ac:dyDescent="0.25">
      <c r="B85" s="563" t="s">
        <v>199</v>
      </c>
      <c r="C85" s="564"/>
      <c r="D85" s="564"/>
      <c r="E85" s="564"/>
      <c r="F85" s="564"/>
      <c r="G85" s="564"/>
      <c r="H85" s="564"/>
      <c r="I85" s="564"/>
      <c r="J85" s="564"/>
      <c r="K85" s="564"/>
      <c r="L85" s="564"/>
      <c r="M85" s="564"/>
      <c r="N85" s="564"/>
      <c r="O85" s="565"/>
      <c r="P85" s="6"/>
      <c r="Q85" s="11">
        <v>2</v>
      </c>
      <c r="R85" s="4"/>
      <c r="S85" s="5"/>
    </row>
    <row r="86" spans="2:20" s="1" customFormat="1" ht="73.5" customHeight="1" x14ac:dyDescent="0.25">
      <c r="B86" s="566"/>
      <c r="C86" s="567"/>
      <c r="D86" s="567"/>
      <c r="E86" s="567"/>
      <c r="F86" s="567"/>
      <c r="G86" s="567"/>
      <c r="H86" s="567"/>
      <c r="I86" s="567"/>
      <c r="J86" s="567"/>
      <c r="K86" s="567"/>
      <c r="L86" s="567"/>
      <c r="M86" s="567"/>
      <c r="N86" s="567"/>
      <c r="O86" s="568"/>
      <c r="P86" s="6"/>
      <c r="Q86" s="11">
        <v>2</v>
      </c>
      <c r="R86" s="4"/>
      <c r="S86" s="5"/>
    </row>
    <row r="87" spans="2:20" s="1" customFormat="1" ht="14.25" customHeight="1" outlineLevel="1" x14ac:dyDescent="0.25">
      <c r="B87" s="566"/>
      <c r="C87" s="567"/>
      <c r="D87" s="567"/>
      <c r="E87" s="567"/>
      <c r="F87" s="567"/>
      <c r="G87" s="567"/>
      <c r="H87" s="567"/>
      <c r="I87" s="567"/>
      <c r="J87" s="567"/>
      <c r="K87" s="567"/>
      <c r="L87" s="567"/>
      <c r="M87" s="567"/>
      <c r="N87" s="567"/>
      <c r="O87" s="568"/>
      <c r="P87" s="6"/>
      <c r="Q87" s="8"/>
      <c r="R87" s="8"/>
      <c r="S87" s="8"/>
      <c r="T87" s="3"/>
    </row>
    <row r="88" spans="2:20" x14ac:dyDescent="0.25">
      <c r="B88" s="566"/>
      <c r="C88" s="567"/>
      <c r="D88" s="567"/>
      <c r="E88" s="567"/>
      <c r="F88" s="567"/>
      <c r="G88" s="567"/>
      <c r="H88" s="567"/>
      <c r="I88" s="567"/>
      <c r="J88" s="567"/>
      <c r="K88" s="567"/>
      <c r="L88" s="567"/>
      <c r="M88" s="567"/>
      <c r="N88" s="567"/>
      <c r="O88" s="568"/>
    </row>
    <row r="89" spans="2:20" x14ac:dyDescent="0.25">
      <c r="B89" s="566"/>
      <c r="C89" s="567"/>
      <c r="D89" s="567"/>
      <c r="E89" s="567"/>
      <c r="F89" s="567"/>
      <c r="G89" s="567"/>
      <c r="H89" s="567"/>
      <c r="I89" s="567"/>
      <c r="J89" s="567"/>
      <c r="K89" s="567"/>
      <c r="L89" s="567"/>
      <c r="M89" s="567"/>
      <c r="N89" s="567"/>
      <c r="O89" s="568"/>
    </row>
    <row r="90" spans="2:20" x14ac:dyDescent="0.25">
      <c r="B90" s="566"/>
      <c r="C90" s="567"/>
      <c r="D90" s="567"/>
      <c r="E90" s="567"/>
      <c r="F90" s="567"/>
      <c r="G90" s="567"/>
      <c r="H90" s="567"/>
      <c r="I90" s="567"/>
      <c r="J90" s="567"/>
      <c r="K90" s="567"/>
      <c r="L90" s="567"/>
      <c r="M90" s="567"/>
      <c r="N90" s="567"/>
      <c r="O90" s="568"/>
    </row>
    <row r="91" spans="2:20" x14ac:dyDescent="0.25">
      <c r="B91" s="566"/>
      <c r="C91" s="567"/>
      <c r="D91" s="567"/>
      <c r="E91" s="567"/>
      <c r="F91" s="567"/>
      <c r="G91" s="567"/>
      <c r="H91" s="567"/>
      <c r="I91" s="567"/>
      <c r="J91" s="567"/>
      <c r="K91" s="567"/>
      <c r="L91" s="567"/>
      <c r="M91" s="567"/>
      <c r="N91" s="567"/>
      <c r="O91" s="568"/>
    </row>
    <row r="92" spans="2:20" x14ac:dyDescent="0.25">
      <c r="B92" s="566"/>
      <c r="C92" s="567"/>
      <c r="D92" s="567"/>
      <c r="E92" s="567"/>
      <c r="F92" s="567"/>
      <c r="G92" s="567"/>
      <c r="H92" s="567"/>
      <c r="I92" s="567"/>
      <c r="J92" s="567"/>
      <c r="K92" s="567"/>
      <c r="L92" s="567"/>
      <c r="M92" s="567"/>
      <c r="N92" s="567"/>
      <c r="O92" s="568"/>
    </row>
    <row r="93" spans="2:20" x14ac:dyDescent="0.25">
      <c r="B93" s="566"/>
      <c r="C93" s="567"/>
      <c r="D93" s="567"/>
      <c r="E93" s="567"/>
      <c r="F93" s="567"/>
      <c r="G93" s="567"/>
      <c r="H93" s="567"/>
      <c r="I93" s="567"/>
      <c r="J93" s="567"/>
      <c r="K93" s="567"/>
      <c r="L93" s="567"/>
      <c r="M93" s="567"/>
      <c r="N93" s="567"/>
      <c r="O93" s="568"/>
    </row>
    <row r="94" spans="2:20" x14ac:dyDescent="0.25">
      <c r="B94" s="566"/>
      <c r="C94" s="567"/>
      <c r="D94" s="567"/>
      <c r="E94" s="567"/>
      <c r="F94" s="567"/>
      <c r="G94" s="567"/>
      <c r="H94" s="567"/>
      <c r="I94" s="567"/>
      <c r="J94" s="567"/>
      <c r="K94" s="567"/>
      <c r="L94" s="567"/>
      <c r="M94" s="567"/>
      <c r="N94" s="567"/>
      <c r="O94" s="568"/>
    </row>
    <row r="95" spans="2:20" x14ac:dyDescent="0.25">
      <c r="B95" s="566"/>
      <c r="C95" s="567"/>
      <c r="D95" s="567"/>
      <c r="E95" s="567"/>
      <c r="F95" s="567"/>
      <c r="G95" s="567"/>
      <c r="H95" s="567"/>
      <c r="I95" s="567"/>
      <c r="J95" s="567"/>
      <c r="K95" s="567"/>
      <c r="L95" s="567"/>
      <c r="M95" s="567"/>
      <c r="N95" s="567"/>
      <c r="O95" s="568"/>
    </row>
    <row r="96" spans="2:20" x14ac:dyDescent="0.25">
      <c r="B96" s="566"/>
      <c r="C96" s="567"/>
      <c r="D96" s="567"/>
      <c r="E96" s="567"/>
      <c r="F96" s="567"/>
      <c r="G96" s="567"/>
      <c r="H96" s="567"/>
      <c r="I96" s="567"/>
      <c r="J96" s="567"/>
      <c r="K96" s="567"/>
      <c r="L96" s="567"/>
      <c r="M96" s="567"/>
      <c r="N96" s="567"/>
      <c r="O96" s="568"/>
    </row>
    <row r="97" spans="2:20" ht="65.45" customHeight="1" thickBot="1" x14ac:dyDescent="0.3">
      <c r="B97" s="569"/>
      <c r="C97" s="570"/>
      <c r="D97" s="570"/>
      <c r="E97" s="570"/>
      <c r="F97" s="570"/>
      <c r="G97" s="570"/>
      <c r="H97" s="570"/>
      <c r="I97" s="570"/>
      <c r="J97" s="570"/>
      <c r="K97" s="570"/>
      <c r="L97" s="570"/>
      <c r="M97" s="570"/>
      <c r="N97" s="570"/>
      <c r="O97" s="571"/>
    </row>
    <row r="98" spans="2:20" x14ac:dyDescent="0.25">
      <c r="B98" s="40"/>
      <c r="C98" s="37"/>
      <c r="D98" s="40"/>
      <c r="E98" s="37"/>
      <c r="F98" s="40"/>
      <c r="G98" s="37"/>
      <c r="H98" s="40"/>
      <c r="I98" s="40"/>
      <c r="J98" s="40"/>
      <c r="K98" s="40"/>
      <c r="L98" s="40"/>
      <c r="M98" s="40"/>
      <c r="N98" s="40"/>
      <c r="O98" s="40"/>
    </row>
    <row r="99" spans="2:20" s="1" customFormat="1" ht="102.6" customHeight="1" outlineLevel="1" x14ac:dyDescent="0.25">
      <c r="B99" s="33"/>
      <c r="C99" s="15"/>
      <c r="D99" s="34"/>
      <c r="E99" s="15"/>
      <c r="F99" s="34"/>
      <c r="G99" s="15"/>
      <c r="H99" s="34"/>
      <c r="I99" s="17"/>
      <c r="J99" s="35"/>
      <c r="K99" s="18"/>
      <c r="L99" s="36"/>
      <c r="M99" s="36"/>
      <c r="N99" s="15"/>
      <c r="O99" s="2"/>
      <c r="P99" s="6"/>
      <c r="Q99" s="8"/>
      <c r="R99" s="8"/>
      <c r="S99" s="8"/>
      <c r="T99" s="3"/>
    </row>
    <row r="100" spans="2:20" ht="63" customHeight="1" thickBot="1" x14ac:dyDescent="0.3">
      <c r="B100" s="604"/>
      <c r="C100" s="605"/>
      <c r="D100" s="605"/>
      <c r="E100" s="605"/>
      <c r="F100" s="605"/>
      <c r="G100" s="605"/>
      <c r="H100" s="605"/>
      <c r="I100" s="605"/>
      <c r="J100" s="605"/>
      <c r="K100" s="605"/>
      <c r="L100" s="605"/>
      <c r="M100" s="605"/>
      <c r="N100" s="605"/>
      <c r="O100" s="605"/>
    </row>
    <row r="101" spans="2:20" s="60" customFormat="1" ht="51.75" customHeight="1" x14ac:dyDescent="0.25">
      <c r="B101" s="196" t="s">
        <v>5</v>
      </c>
      <c r="C101" s="212"/>
      <c r="D101" s="196" t="s">
        <v>16</v>
      </c>
      <c r="E101" s="212"/>
      <c r="F101" s="196" t="s">
        <v>17</v>
      </c>
      <c r="G101" s="212"/>
      <c r="H101" s="196" t="s">
        <v>18</v>
      </c>
      <c r="I101" s="213"/>
      <c r="J101" s="196" t="s">
        <v>19</v>
      </c>
      <c r="K101" s="213"/>
      <c r="L101" s="579" t="s">
        <v>20</v>
      </c>
      <c r="M101" s="580"/>
      <c r="N101" s="212"/>
      <c r="O101" s="196" t="s">
        <v>6</v>
      </c>
      <c r="P101" s="6"/>
      <c r="Q101" s="530" t="s">
        <v>2</v>
      </c>
      <c r="R101" s="531"/>
      <c r="S101" s="10"/>
    </row>
    <row r="102" spans="2:20" s="1" customFormat="1" ht="18.75" customHeight="1" thickBot="1" x14ac:dyDescent="0.25">
      <c r="B102" s="125"/>
      <c r="C102" s="18"/>
      <c r="D102" s="451"/>
      <c r="E102" s="18"/>
      <c r="F102" s="451"/>
      <c r="G102" s="18"/>
      <c r="H102" s="451"/>
      <c r="I102" s="18"/>
      <c r="J102" s="115" t="s">
        <v>0</v>
      </c>
      <c r="K102" s="114"/>
      <c r="L102" s="453" t="s">
        <v>0</v>
      </c>
      <c r="M102" s="454" t="s">
        <v>1</v>
      </c>
      <c r="N102" s="18"/>
      <c r="O102" s="452"/>
      <c r="P102" s="8"/>
      <c r="Q102" s="12" t="s">
        <v>4</v>
      </c>
      <c r="R102" s="12" t="s">
        <v>3</v>
      </c>
      <c r="S102" s="8"/>
    </row>
    <row r="103" spans="2:20" s="1" customFormat="1" ht="9.6" customHeight="1" thickBot="1" x14ac:dyDescent="0.3">
      <c r="B103" s="30"/>
      <c r="C103" s="30"/>
      <c r="D103" s="32"/>
      <c r="E103" s="30"/>
      <c r="F103" s="32"/>
      <c r="G103" s="30"/>
      <c r="H103" s="32"/>
      <c r="I103" s="32"/>
      <c r="J103" s="32"/>
      <c r="K103" s="32"/>
      <c r="L103" s="32"/>
      <c r="M103" s="32"/>
      <c r="N103" s="30"/>
      <c r="O103" s="2"/>
      <c r="P103" s="7"/>
      <c r="Q103" s="6"/>
      <c r="R103" s="7"/>
      <c r="S103" s="7"/>
    </row>
    <row r="104" spans="2:20" s="1" customFormat="1" ht="39" customHeight="1" thickBot="1" x14ac:dyDescent="0.3">
      <c r="B104" s="137" t="s">
        <v>14</v>
      </c>
      <c r="C104" s="15"/>
      <c r="D104" s="136"/>
      <c r="E104" s="15"/>
      <c r="F104" s="136"/>
      <c r="G104" s="15"/>
      <c r="H104" s="136"/>
      <c r="I104" s="44"/>
      <c r="J104" s="136"/>
      <c r="K104" s="44"/>
      <c r="L104" s="581"/>
      <c r="M104" s="582"/>
      <c r="N104" s="2"/>
      <c r="O104" s="138"/>
      <c r="P104" s="6"/>
      <c r="Q104" s="11">
        <v>2</v>
      </c>
      <c r="R104" s="4"/>
      <c r="S104" s="5"/>
    </row>
    <row r="105" spans="2:20" s="1" customFormat="1" ht="13.15" customHeight="1" thickBot="1" x14ac:dyDescent="0.3">
      <c r="B105" s="30"/>
      <c r="C105" s="30"/>
      <c r="D105" s="32"/>
      <c r="E105" s="30"/>
      <c r="F105" s="32"/>
      <c r="G105" s="30"/>
      <c r="H105" s="32"/>
      <c r="I105" s="32"/>
      <c r="J105" s="32"/>
      <c r="K105" s="32"/>
      <c r="L105" s="32"/>
      <c r="M105" s="32"/>
      <c r="N105" s="30"/>
      <c r="O105" s="2"/>
      <c r="P105" s="7"/>
      <c r="Q105" s="6"/>
      <c r="R105" s="7"/>
      <c r="S105" s="7"/>
    </row>
    <row r="106" spans="2:20" s="1" customFormat="1" ht="15.75" x14ac:dyDescent="0.25">
      <c r="B106" s="90" t="s">
        <v>21</v>
      </c>
      <c r="C106" s="15"/>
      <c r="D106" s="91"/>
      <c r="E106" s="15"/>
      <c r="F106" s="91"/>
      <c r="G106" s="15"/>
      <c r="H106" s="91"/>
      <c r="I106" s="44"/>
      <c r="J106" s="91"/>
      <c r="K106" s="44"/>
      <c r="L106" s="583"/>
      <c r="M106" s="584"/>
      <c r="N106" s="2"/>
      <c r="O106" s="92"/>
      <c r="P106" s="6"/>
      <c r="Q106" s="11">
        <v>2</v>
      </c>
      <c r="R106" s="4"/>
      <c r="S106" s="5"/>
    </row>
    <row r="107" spans="2:20" s="1" customFormat="1" ht="15.75" x14ac:dyDescent="0.25">
      <c r="B107" s="73" t="s">
        <v>61</v>
      </c>
      <c r="C107" s="48"/>
      <c r="D107" s="81">
        <v>3</v>
      </c>
      <c r="E107" s="49"/>
      <c r="F107" s="81">
        <v>0</v>
      </c>
      <c r="G107" s="49"/>
      <c r="H107" s="81">
        <v>3</v>
      </c>
      <c r="I107" s="50"/>
      <c r="J107" s="81">
        <v>120</v>
      </c>
      <c r="K107" s="50"/>
      <c r="L107" s="83">
        <f t="shared" ref="L107:L109" si="14">H107*J107</f>
        <v>360</v>
      </c>
      <c r="M107" s="84">
        <f t="shared" ref="M107:M108" si="15">L107*0.0929</f>
        <v>33.443999999999996</v>
      </c>
      <c r="N107" s="51"/>
      <c r="O107" s="88">
        <v>5</v>
      </c>
      <c r="P107" s="6"/>
      <c r="Q107" s="11">
        <v>2</v>
      </c>
      <c r="R107" s="4"/>
      <c r="S107" s="5"/>
    </row>
    <row r="108" spans="2:20" s="1" customFormat="1" ht="15.75" x14ac:dyDescent="0.25">
      <c r="B108" s="73" t="s">
        <v>193</v>
      </c>
      <c r="C108" s="48"/>
      <c r="D108" s="81">
        <v>1</v>
      </c>
      <c r="E108" s="49"/>
      <c r="F108" s="81">
        <v>0</v>
      </c>
      <c r="G108" s="49"/>
      <c r="H108" s="81">
        <v>1</v>
      </c>
      <c r="I108" s="50"/>
      <c r="J108" s="81">
        <v>120</v>
      </c>
      <c r="K108" s="50"/>
      <c r="L108" s="83">
        <f t="shared" si="14"/>
        <v>120</v>
      </c>
      <c r="M108" s="84">
        <f t="shared" si="15"/>
        <v>11.148</v>
      </c>
      <c r="N108" s="51"/>
      <c r="O108" s="88">
        <v>5</v>
      </c>
      <c r="P108" s="6"/>
      <c r="Q108" s="11">
        <v>2</v>
      </c>
      <c r="R108" s="4"/>
      <c r="S108" s="5"/>
    </row>
    <row r="109" spans="2:20" s="1" customFormat="1" ht="16.5" thickBot="1" x14ac:dyDescent="0.3">
      <c r="B109" s="75" t="s">
        <v>89</v>
      </c>
      <c r="C109" s="48"/>
      <c r="D109" s="82">
        <v>1</v>
      </c>
      <c r="E109" s="49"/>
      <c r="F109" s="82">
        <v>0</v>
      </c>
      <c r="G109" s="49"/>
      <c r="H109" s="82">
        <v>1</v>
      </c>
      <c r="I109" s="50"/>
      <c r="J109" s="82">
        <v>200</v>
      </c>
      <c r="K109" s="50"/>
      <c r="L109" s="85">
        <f t="shared" si="14"/>
        <v>200</v>
      </c>
      <c r="M109" s="86">
        <v>18</v>
      </c>
      <c r="N109" s="51"/>
      <c r="O109" s="89">
        <v>5</v>
      </c>
      <c r="P109" s="6"/>
      <c r="Q109" s="11">
        <v>2</v>
      </c>
      <c r="R109" s="4"/>
      <c r="S109" s="5"/>
    </row>
    <row r="110" spans="2:20" s="1" customFormat="1" ht="10.5" customHeight="1" thickBot="1" x14ac:dyDescent="0.3">
      <c r="B110" s="30"/>
      <c r="C110" s="30"/>
      <c r="D110" s="32"/>
      <c r="E110" s="30"/>
      <c r="F110" s="32"/>
      <c r="G110" s="30"/>
      <c r="H110" s="32"/>
      <c r="I110" s="32"/>
      <c r="J110" s="32"/>
      <c r="K110" s="32"/>
      <c r="L110" s="32"/>
      <c r="M110" s="32"/>
      <c r="N110" s="30"/>
      <c r="O110" s="2"/>
      <c r="P110" s="7"/>
      <c r="Q110" s="6"/>
      <c r="R110" s="7"/>
      <c r="S110" s="7"/>
    </row>
    <row r="111" spans="2:20" s="1" customFormat="1" ht="16.5" thickBot="1" x14ac:dyDescent="0.3">
      <c r="B111" s="78" t="s">
        <v>29</v>
      </c>
      <c r="C111" s="15"/>
      <c r="D111" s="80"/>
      <c r="E111" s="15"/>
      <c r="F111" s="80"/>
      <c r="G111" s="15"/>
      <c r="H111" s="80"/>
      <c r="I111" s="44"/>
      <c r="J111" s="80"/>
      <c r="K111" s="44"/>
      <c r="L111" s="576"/>
      <c r="M111" s="577"/>
      <c r="N111" s="2"/>
      <c r="O111" s="87"/>
      <c r="P111" s="6"/>
      <c r="Q111" s="11">
        <v>2</v>
      </c>
      <c r="R111" s="4"/>
      <c r="S111" s="5"/>
    </row>
    <row r="112" spans="2:20" s="1" customFormat="1" ht="16.5" thickBot="1" x14ac:dyDescent="0.3">
      <c r="B112" s="76" t="s">
        <v>88</v>
      </c>
      <c r="C112" s="49"/>
      <c r="D112" s="82">
        <v>12</v>
      </c>
      <c r="E112" s="49"/>
      <c r="F112" s="82">
        <v>0</v>
      </c>
      <c r="G112" s="49"/>
      <c r="H112" s="82">
        <v>1</v>
      </c>
      <c r="I112" s="50"/>
      <c r="J112" s="82">
        <v>355</v>
      </c>
      <c r="K112" s="50"/>
      <c r="L112" s="85">
        <f>H112*J112</f>
        <v>355</v>
      </c>
      <c r="M112" s="86">
        <v>33</v>
      </c>
      <c r="N112" s="53"/>
      <c r="O112" s="89" t="s">
        <v>70</v>
      </c>
      <c r="P112" s="6"/>
      <c r="Q112" s="11">
        <v>2</v>
      </c>
      <c r="R112" s="4"/>
      <c r="S112" s="5"/>
    </row>
    <row r="113" spans="2:19" s="1" customFormat="1" ht="10.9" customHeight="1" thickBot="1" x14ac:dyDescent="0.3">
      <c r="B113" s="30"/>
      <c r="C113" s="30"/>
      <c r="D113" s="32"/>
      <c r="E113" s="30"/>
      <c r="F113" s="32"/>
      <c r="G113" s="30"/>
      <c r="H113" s="32"/>
      <c r="I113" s="32"/>
      <c r="J113" s="32"/>
      <c r="K113" s="32"/>
      <c r="L113" s="32"/>
      <c r="M113" s="32"/>
      <c r="N113" s="30"/>
      <c r="O113" s="2"/>
      <c r="P113" s="7"/>
      <c r="Q113" s="6"/>
      <c r="R113" s="7"/>
      <c r="S113" s="7"/>
    </row>
    <row r="114" spans="2:19" s="1" customFormat="1" ht="16.5" thickBot="1" x14ac:dyDescent="0.3">
      <c r="B114" s="79" t="s">
        <v>60</v>
      </c>
      <c r="C114" s="15"/>
      <c r="D114" s="110"/>
      <c r="E114" s="15"/>
      <c r="F114" s="110"/>
      <c r="G114" s="15"/>
      <c r="H114" s="110"/>
      <c r="I114" s="44"/>
      <c r="J114" s="110"/>
      <c r="K114" s="44"/>
      <c r="L114" s="587"/>
      <c r="M114" s="588"/>
      <c r="N114" s="2"/>
      <c r="O114" s="113"/>
      <c r="P114" s="6"/>
      <c r="Q114" s="11">
        <v>2</v>
      </c>
      <c r="R114" s="4"/>
      <c r="S114" s="5"/>
    </row>
    <row r="115" spans="2:19" s="1" customFormat="1" ht="15.6" hidden="1" x14ac:dyDescent="0.3">
      <c r="B115" s="77" t="s">
        <v>90</v>
      </c>
      <c r="C115" s="49"/>
      <c r="D115" s="81">
        <v>0</v>
      </c>
      <c r="E115" s="49"/>
      <c r="F115" s="81">
        <v>0</v>
      </c>
      <c r="G115" s="49"/>
      <c r="H115" s="81">
        <v>0</v>
      </c>
      <c r="I115" s="50"/>
      <c r="J115" s="81">
        <v>0</v>
      </c>
      <c r="K115" s="50"/>
      <c r="L115" s="83">
        <f t="shared" ref="L115:L125" si="16">H115*J115</f>
        <v>0</v>
      </c>
      <c r="M115" s="84">
        <f t="shared" ref="M115:M125" si="17">L115*0.0929</f>
        <v>0</v>
      </c>
      <c r="N115" s="53"/>
      <c r="O115" s="88" t="s">
        <v>95</v>
      </c>
      <c r="P115" s="6"/>
      <c r="Q115" s="11">
        <v>2</v>
      </c>
      <c r="R115" s="4"/>
      <c r="S115" s="5"/>
    </row>
    <row r="116" spans="2:19" s="1" customFormat="1" ht="15.6" hidden="1" x14ac:dyDescent="0.3">
      <c r="B116" s="73" t="s">
        <v>51</v>
      </c>
      <c r="C116" s="49"/>
      <c r="D116" s="81">
        <v>0</v>
      </c>
      <c r="E116" s="49"/>
      <c r="F116" s="81">
        <v>0</v>
      </c>
      <c r="G116" s="49"/>
      <c r="H116" s="81">
        <v>1</v>
      </c>
      <c r="I116" s="50"/>
      <c r="J116" s="81">
        <v>88</v>
      </c>
      <c r="K116" s="50"/>
      <c r="L116" s="83">
        <f t="shared" si="16"/>
        <v>88</v>
      </c>
      <c r="M116" s="84">
        <v>7</v>
      </c>
      <c r="N116" s="53"/>
      <c r="O116" s="88" t="s">
        <v>83</v>
      </c>
      <c r="P116" s="6"/>
      <c r="Q116" s="11">
        <v>2</v>
      </c>
      <c r="R116" s="4"/>
      <c r="S116" s="5"/>
    </row>
    <row r="117" spans="2:19" s="1" customFormat="1" ht="15.6" customHeight="1" x14ac:dyDescent="0.25">
      <c r="B117" s="73" t="s">
        <v>91</v>
      </c>
      <c r="C117" s="49"/>
      <c r="D117" s="81">
        <v>0</v>
      </c>
      <c r="E117" s="49"/>
      <c r="F117" s="81">
        <v>0</v>
      </c>
      <c r="G117" s="49"/>
      <c r="H117" s="81">
        <v>1</v>
      </c>
      <c r="I117" s="50"/>
      <c r="J117" s="81">
        <v>104</v>
      </c>
      <c r="K117" s="50"/>
      <c r="L117" s="83">
        <f t="shared" si="16"/>
        <v>104</v>
      </c>
      <c r="M117" s="84">
        <f t="shared" si="17"/>
        <v>9.6616</v>
      </c>
      <c r="N117" s="53"/>
      <c r="O117" s="88" t="s">
        <v>96</v>
      </c>
      <c r="P117" s="6"/>
      <c r="Q117" s="11">
        <v>2</v>
      </c>
      <c r="R117" s="4"/>
      <c r="S117" s="5"/>
    </row>
    <row r="118" spans="2:19" s="19" customFormat="1" ht="15.75" hidden="1" customHeight="1" x14ac:dyDescent="0.3">
      <c r="B118" s="74" t="s">
        <v>8</v>
      </c>
      <c r="C118" s="15"/>
      <c r="D118" s="100">
        <v>0</v>
      </c>
      <c r="E118" s="15"/>
      <c r="F118" s="100">
        <v>0</v>
      </c>
      <c r="G118" s="15"/>
      <c r="H118" s="100">
        <v>0</v>
      </c>
      <c r="I118" s="32"/>
      <c r="J118" s="100">
        <v>300</v>
      </c>
      <c r="K118" s="32"/>
      <c r="L118" s="103">
        <f t="shared" si="16"/>
        <v>0</v>
      </c>
      <c r="M118" s="104">
        <f t="shared" si="17"/>
        <v>0</v>
      </c>
      <c r="N118" s="2"/>
      <c r="O118" s="109"/>
      <c r="P118" s="20"/>
      <c r="Q118" s="21">
        <v>2</v>
      </c>
      <c r="R118" s="4"/>
      <c r="S118" s="5"/>
    </row>
    <row r="119" spans="2:19" s="19" customFormat="1" ht="15.75" hidden="1" customHeight="1" x14ac:dyDescent="0.3">
      <c r="B119" s="74" t="s">
        <v>12</v>
      </c>
      <c r="C119" s="15"/>
      <c r="D119" s="100">
        <v>0</v>
      </c>
      <c r="E119" s="15"/>
      <c r="F119" s="100">
        <v>0</v>
      </c>
      <c r="G119" s="15"/>
      <c r="H119" s="100">
        <v>0</v>
      </c>
      <c r="I119" s="32"/>
      <c r="J119" s="100">
        <v>1000</v>
      </c>
      <c r="K119" s="32"/>
      <c r="L119" s="103">
        <f t="shared" si="16"/>
        <v>0</v>
      </c>
      <c r="M119" s="104">
        <f t="shared" si="17"/>
        <v>0</v>
      </c>
      <c r="N119" s="2"/>
      <c r="O119" s="109"/>
      <c r="P119" s="20"/>
      <c r="Q119" s="21">
        <v>2</v>
      </c>
      <c r="R119" s="4"/>
      <c r="S119" s="5"/>
    </row>
    <row r="120" spans="2:19" s="19" customFormat="1" ht="15.75" hidden="1" customHeight="1" x14ac:dyDescent="0.3">
      <c r="B120" s="74" t="s">
        <v>11</v>
      </c>
      <c r="C120" s="15"/>
      <c r="D120" s="100">
        <v>0</v>
      </c>
      <c r="E120" s="15"/>
      <c r="F120" s="100">
        <v>0</v>
      </c>
      <c r="G120" s="15"/>
      <c r="H120" s="100">
        <v>0</v>
      </c>
      <c r="I120" s="32"/>
      <c r="J120" s="100">
        <v>1000</v>
      </c>
      <c r="K120" s="32"/>
      <c r="L120" s="103">
        <f t="shared" si="16"/>
        <v>0</v>
      </c>
      <c r="M120" s="104">
        <f t="shared" si="17"/>
        <v>0</v>
      </c>
      <c r="N120" s="2"/>
      <c r="O120" s="109"/>
      <c r="P120" s="20"/>
      <c r="Q120" s="21">
        <v>2</v>
      </c>
      <c r="R120" s="4"/>
      <c r="S120" s="5"/>
    </row>
    <row r="121" spans="2:19" s="19" customFormat="1" ht="15.75" hidden="1" customHeight="1" x14ac:dyDescent="0.3">
      <c r="B121" s="74" t="s">
        <v>13</v>
      </c>
      <c r="C121" s="15"/>
      <c r="D121" s="100">
        <v>0</v>
      </c>
      <c r="E121" s="15"/>
      <c r="F121" s="100">
        <v>0</v>
      </c>
      <c r="G121" s="15"/>
      <c r="H121" s="100">
        <v>0</v>
      </c>
      <c r="I121" s="32"/>
      <c r="J121" s="100">
        <v>700</v>
      </c>
      <c r="K121" s="32"/>
      <c r="L121" s="103">
        <f t="shared" si="16"/>
        <v>0</v>
      </c>
      <c r="M121" s="104">
        <f t="shared" si="17"/>
        <v>0</v>
      </c>
      <c r="N121" s="2"/>
      <c r="O121" s="109"/>
      <c r="P121" s="20"/>
      <c r="Q121" s="21">
        <v>2</v>
      </c>
      <c r="R121" s="4"/>
      <c r="S121" s="5"/>
    </row>
    <row r="122" spans="2:19" s="19" customFormat="1" ht="15.75" hidden="1" customHeight="1" x14ac:dyDescent="0.3">
      <c r="B122" s="74" t="s">
        <v>9</v>
      </c>
      <c r="C122" s="15"/>
      <c r="D122" s="100">
        <v>0</v>
      </c>
      <c r="E122" s="15"/>
      <c r="F122" s="100">
        <v>0</v>
      </c>
      <c r="G122" s="15"/>
      <c r="H122" s="100">
        <v>0</v>
      </c>
      <c r="I122" s="32"/>
      <c r="J122" s="100">
        <v>300</v>
      </c>
      <c r="K122" s="32"/>
      <c r="L122" s="103">
        <f t="shared" si="16"/>
        <v>0</v>
      </c>
      <c r="M122" s="104">
        <f t="shared" si="17"/>
        <v>0</v>
      </c>
      <c r="N122" s="2"/>
      <c r="O122" s="109"/>
      <c r="P122" s="20"/>
      <c r="Q122" s="21">
        <v>2</v>
      </c>
      <c r="R122" s="4"/>
      <c r="S122" s="5"/>
    </row>
    <row r="123" spans="2:19" s="19" customFormat="1" ht="12.75" hidden="1" customHeight="1" x14ac:dyDescent="0.25">
      <c r="B123" s="74" t="s">
        <v>14</v>
      </c>
      <c r="C123" s="15"/>
      <c r="D123" s="101">
        <v>0</v>
      </c>
      <c r="E123" s="15"/>
      <c r="F123" s="101">
        <v>0</v>
      </c>
      <c r="G123" s="15"/>
      <c r="H123" s="101">
        <v>0</v>
      </c>
      <c r="I123" s="32"/>
      <c r="J123" s="101">
        <v>1700</v>
      </c>
      <c r="K123" s="32"/>
      <c r="L123" s="105">
        <f t="shared" si="16"/>
        <v>0</v>
      </c>
      <c r="M123" s="106">
        <f t="shared" si="17"/>
        <v>0</v>
      </c>
      <c r="N123" s="2"/>
      <c r="O123" s="109"/>
      <c r="P123" s="22"/>
      <c r="Q123" s="23">
        <v>2</v>
      </c>
      <c r="R123" s="24"/>
      <c r="S123" s="25"/>
    </row>
    <row r="124" spans="2:19" s="19" customFormat="1" ht="12.75" hidden="1" customHeight="1" x14ac:dyDescent="0.25">
      <c r="B124" s="74" t="s">
        <v>15</v>
      </c>
      <c r="C124" s="15"/>
      <c r="D124" s="101">
        <v>0</v>
      </c>
      <c r="E124" s="15"/>
      <c r="F124" s="101">
        <v>0</v>
      </c>
      <c r="G124" s="15"/>
      <c r="H124" s="101">
        <v>0</v>
      </c>
      <c r="I124" s="32"/>
      <c r="J124" s="101">
        <v>1700</v>
      </c>
      <c r="K124" s="32"/>
      <c r="L124" s="105">
        <f t="shared" si="16"/>
        <v>0</v>
      </c>
      <c r="M124" s="106">
        <f t="shared" si="17"/>
        <v>0</v>
      </c>
      <c r="N124" s="2"/>
      <c r="O124" s="109"/>
      <c r="P124" s="22"/>
      <c r="Q124" s="23">
        <v>2</v>
      </c>
      <c r="R124" s="24"/>
      <c r="S124" s="25"/>
    </row>
    <row r="125" spans="2:19" s="19" customFormat="1" ht="15.75" hidden="1" customHeight="1" x14ac:dyDescent="0.3">
      <c r="B125" s="74" t="s">
        <v>10</v>
      </c>
      <c r="C125" s="15"/>
      <c r="D125" s="102">
        <v>0</v>
      </c>
      <c r="E125" s="15"/>
      <c r="F125" s="102">
        <v>0</v>
      </c>
      <c r="G125" s="15"/>
      <c r="H125" s="102">
        <v>0</v>
      </c>
      <c r="I125" s="32"/>
      <c r="J125" s="102">
        <v>100</v>
      </c>
      <c r="K125" s="32"/>
      <c r="L125" s="107">
        <f t="shared" si="16"/>
        <v>0</v>
      </c>
      <c r="M125" s="108">
        <f t="shared" si="17"/>
        <v>0</v>
      </c>
      <c r="N125" s="2"/>
      <c r="O125" s="109"/>
      <c r="P125" s="20"/>
      <c r="Q125" s="21">
        <v>2</v>
      </c>
      <c r="R125" s="4"/>
      <c r="S125" s="5"/>
    </row>
    <row r="126" spans="2:19" s="1" customFormat="1" ht="16.149999999999999" customHeight="1" thickBot="1" x14ac:dyDescent="0.3">
      <c r="B126" s="75"/>
      <c r="C126" s="49"/>
      <c r="D126" s="82"/>
      <c r="E126" s="49"/>
      <c r="F126" s="82"/>
      <c r="G126" s="49"/>
      <c r="H126" s="82"/>
      <c r="I126" s="50"/>
      <c r="J126" s="82"/>
      <c r="K126" s="50"/>
      <c r="L126" s="85"/>
      <c r="M126" s="86"/>
      <c r="N126" s="53"/>
      <c r="O126" s="89"/>
      <c r="P126" s="6"/>
      <c r="Q126" s="11"/>
      <c r="R126" s="4"/>
      <c r="S126" s="5"/>
    </row>
    <row r="127" spans="2:19" s="1" customFormat="1" ht="14.45" customHeight="1" thickBot="1" x14ac:dyDescent="0.3">
      <c r="B127" s="30"/>
      <c r="C127" s="30"/>
      <c r="D127" s="32"/>
      <c r="E127" s="30"/>
      <c r="F127" s="32"/>
      <c r="G127" s="30"/>
      <c r="H127" s="32"/>
      <c r="I127" s="32"/>
      <c r="J127" s="32"/>
      <c r="K127" s="32"/>
      <c r="L127" s="32"/>
      <c r="M127" s="32"/>
      <c r="N127" s="30"/>
      <c r="O127" s="2"/>
      <c r="P127" s="7"/>
      <c r="Q127" s="6"/>
      <c r="R127" s="7"/>
      <c r="S127" s="7"/>
    </row>
    <row r="128" spans="2:19" s="1" customFormat="1" ht="16.5" thickBot="1" x14ac:dyDescent="0.3">
      <c r="B128" s="184" t="s">
        <v>62</v>
      </c>
      <c r="C128" s="15"/>
      <c r="D128" s="151"/>
      <c r="E128" s="15"/>
      <c r="F128" s="151"/>
      <c r="G128" s="15"/>
      <c r="H128" s="151"/>
      <c r="I128" s="44"/>
      <c r="J128" s="151"/>
      <c r="K128" s="44"/>
      <c r="L128" s="589"/>
      <c r="M128" s="590"/>
      <c r="N128" s="2"/>
      <c r="O128" s="153"/>
      <c r="P128" s="6"/>
      <c r="Q128" s="11">
        <v>2</v>
      </c>
      <c r="R128" s="4"/>
      <c r="S128" s="5"/>
    </row>
    <row r="129" spans="2:19" s="1" customFormat="1" ht="15.75" x14ac:dyDescent="0.25">
      <c r="B129" s="77" t="s">
        <v>7</v>
      </c>
      <c r="C129" s="49"/>
      <c r="D129" s="81">
        <v>50</v>
      </c>
      <c r="E129" s="49"/>
      <c r="F129" s="81">
        <v>0</v>
      </c>
      <c r="G129" s="49"/>
      <c r="H129" s="81">
        <v>1</v>
      </c>
      <c r="I129" s="50"/>
      <c r="J129" s="127">
        <v>1750</v>
      </c>
      <c r="K129" s="50"/>
      <c r="L129" s="83">
        <f t="shared" ref="L129:L142" si="18">H129*J129</f>
        <v>1750</v>
      </c>
      <c r="M129" s="84">
        <v>167</v>
      </c>
      <c r="N129" s="53"/>
      <c r="O129" s="88" t="s">
        <v>94</v>
      </c>
      <c r="P129" s="6"/>
      <c r="Q129" s="11">
        <v>2</v>
      </c>
      <c r="R129" s="4"/>
      <c r="S129" s="5"/>
    </row>
    <row r="130" spans="2:19" s="1" customFormat="1" ht="15.75" x14ac:dyDescent="0.25">
      <c r="B130" s="73" t="s">
        <v>92</v>
      </c>
      <c r="C130" s="49"/>
      <c r="D130" s="81">
        <v>0</v>
      </c>
      <c r="E130" s="49"/>
      <c r="F130" s="81">
        <v>0</v>
      </c>
      <c r="G130" s="49"/>
      <c r="H130" s="81">
        <v>1</v>
      </c>
      <c r="I130" s="50"/>
      <c r="J130" s="127">
        <v>60</v>
      </c>
      <c r="K130" s="50"/>
      <c r="L130" s="83">
        <v>60</v>
      </c>
      <c r="M130" s="84">
        <f>L130*0.0929</f>
        <v>5.5739999999999998</v>
      </c>
      <c r="N130" s="53"/>
      <c r="O130" s="88">
        <v>5</v>
      </c>
      <c r="P130" s="6"/>
      <c r="Q130" s="11">
        <v>2</v>
      </c>
      <c r="R130" s="4"/>
      <c r="S130" s="5"/>
    </row>
    <row r="131" spans="2:19" s="1" customFormat="1" ht="15.75" x14ac:dyDescent="0.25">
      <c r="B131" s="73" t="s">
        <v>97</v>
      </c>
      <c r="C131" s="49"/>
      <c r="D131" s="81">
        <v>0</v>
      </c>
      <c r="E131" s="49"/>
      <c r="F131" s="81">
        <v>0</v>
      </c>
      <c r="G131" s="49"/>
      <c r="H131" s="81">
        <v>1</v>
      </c>
      <c r="I131" s="50"/>
      <c r="J131" s="127">
        <v>231</v>
      </c>
      <c r="K131" s="50"/>
      <c r="L131" s="83">
        <v>231</v>
      </c>
      <c r="M131" s="84">
        <f>L131*0.0929</f>
        <v>21.459899999999998</v>
      </c>
      <c r="N131" s="53"/>
      <c r="O131" s="88">
        <v>5</v>
      </c>
      <c r="P131" s="6"/>
      <c r="Q131" s="11"/>
      <c r="R131" s="4"/>
      <c r="S131" s="5"/>
    </row>
    <row r="132" spans="2:19" s="1" customFormat="1" ht="15.75" x14ac:dyDescent="0.25">
      <c r="B132" s="73" t="s">
        <v>104</v>
      </c>
      <c r="C132" s="49"/>
      <c r="D132" s="81">
        <v>1</v>
      </c>
      <c r="E132" s="49"/>
      <c r="F132" s="81">
        <v>0</v>
      </c>
      <c r="G132" s="49"/>
      <c r="H132" s="81">
        <v>1</v>
      </c>
      <c r="I132" s="50"/>
      <c r="J132" s="127">
        <v>148</v>
      </c>
      <c r="K132" s="50"/>
      <c r="L132" s="83">
        <f t="shared" si="18"/>
        <v>148</v>
      </c>
      <c r="M132" s="84">
        <f t="shared" ref="M132:M142" si="19">L132*0.0929</f>
        <v>13.7492</v>
      </c>
      <c r="N132" s="53"/>
      <c r="O132" s="88">
        <v>5</v>
      </c>
      <c r="P132" s="6"/>
      <c r="Q132" s="11">
        <v>2</v>
      </c>
      <c r="R132" s="4"/>
      <c r="S132" s="5"/>
    </row>
    <row r="133" spans="2:19" s="19" customFormat="1" ht="15.6" hidden="1" x14ac:dyDescent="0.3">
      <c r="B133" s="74"/>
      <c r="C133" s="15"/>
      <c r="D133" s="100">
        <v>0</v>
      </c>
      <c r="E133" s="15"/>
      <c r="F133" s="100">
        <v>0</v>
      </c>
      <c r="G133" s="15"/>
      <c r="H133" s="100">
        <v>0</v>
      </c>
      <c r="I133" s="32"/>
      <c r="J133" s="128"/>
      <c r="K133" s="32"/>
      <c r="L133" s="103">
        <f t="shared" si="18"/>
        <v>0</v>
      </c>
      <c r="M133" s="104">
        <f t="shared" si="19"/>
        <v>0</v>
      </c>
      <c r="N133" s="2"/>
      <c r="O133" s="109"/>
      <c r="P133" s="20"/>
      <c r="Q133" s="21">
        <v>2</v>
      </c>
      <c r="R133" s="4"/>
      <c r="S133" s="5"/>
    </row>
    <row r="134" spans="2:19" s="19" customFormat="1" ht="15.6" hidden="1" x14ac:dyDescent="0.3">
      <c r="B134" s="74"/>
      <c r="C134" s="15"/>
      <c r="D134" s="100">
        <v>0</v>
      </c>
      <c r="E134" s="15"/>
      <c r="F134" s="100">
        <v>0</v>
      </c>
      <c r="G134" s="15"/>
      <c r="H134" s="100">
        <v>0</v>
      </c>
      <c r="I134" s="32"/>
      <c r="J134" s="128"/>
      <c r="K134" s="32"/>
      <c r="L134" s="103">
        <f t="shared" si="18"/>
        <v>0</v>
      </c>
      <c r="M134" s="104">
        <f t="shared" si="19"/>
        <v>0</v>
      </c>
      <c r="N134" s="2"/>
      <c r="O134" s="109"/>
      <c r="P134" s="20"/>
      <c r="Q134" s="21">
        <v>2</v>
      </c>
      <c r="R134" s="4"/>
      <c r="S134" s="5"/>
    </row>
    <row r="135" spans="2:19" s="19" customFormat="1" ht="15.6" hidden="1" x14ac:dyDescent="0.3">
      <c r="B135" s="74"/>
      <c r="C135" s="15"/>
      <c r="D135" s="100">
        <v>0</v>
      </c>
      <c r="E135" s="15"/>
      <c r="F135" s="100">
        <v>0</v>
      </c>
      <c r="G135" s="15"/>
      <c r="H135" s="100">
        <v>0</v>
      </c>
      <c r="I135" s="32"/>
      <c r="J135" s="128"/>
      <c r="K135" s="32"/>
      <c r="L135" s="103">
        <f t="shared" si="18"/>
        <v>0</v>
      </c>
      <c r="M135" s="104">
        <f t="shared" si="19"/>
        <v>0</v>
      </c>
      <c r="N135" s="2"/>
      <c r="O135" s="109"/>
      <c r="P135" s="20"/>
      <c r="Q135" s="21">
        <v>2</v>
      </c>
      <c r="R135" s="4"/>
      <c r="S135" s="5"/>
    </row>
    <row r="136" spans="2:19" s="19" customFormat="1" ht="15.6" hidden="1" x14ac:dyDescent="0.3">
      <c r="B136" s="74"/>
      <c r="C136" s="15"/>
      <c r="D136" s="100">
        <v>0</v>
      </c>
      <c r="E136" s="15"/>
      <c r="F136" s="100">
        <v>0</v>
      </c>
      <c r="G136" s="15"/>
      <c r="H136" s="100">
        <v>0</v>
      </c>
      <c r="I136" s="32"/>
      <c r="J136" s="128"/>
      <c r="K136" s="32"/>
      <c r="L136" s="103">
        <f t="shared" si="18"/>
        <v>0</v>
      </c>
      <c r="M136" s="104">
        <f t="shared" si="19"/>
        <v>0</v>
      </c>
      <c r="N136" s="2"/>
      <c r="O136" s="109"/>
      <c r="P136" s="20"/>
      <c r="Q136" s="21">
        <v>2</v>
      </c>
      <c r="R136" s="4"/>
      <c r="S136" s="5"/>
    </row>
    <row r="137" spans="2:19" s="19" customFormat="1" ht="15.6" hidden="1" x14ac:dyDescent="0.3">
      <c r="B137" s="74"/>
      <c r="C137" s="15"/>
      <c r="D137" s="100">
        <v>0</v>
      </c>
      <c r="E137" s="15"/>
      <c r="F137" s="100">
        <v>0</v>
      </c>
      <c r="G137" s="15"/>
      <c r="H137" s="100">
        <v>0</v>
      </c>
      <c r="I137" s="32"/>
      <c r="J137" s="128"/>
      <c r="K137" s="32"/>
      <c r="L137" s="103">
        <f t="shared" si="18"/>
        <v>0</v>
      </c>
      <c r="M137" s="104">
        <f t="shared" si="19"/>
        <v>0</v>
      </c>
      <c r="N137" s="2"/>
      <c r="O137" s="109"/>
      <c r="P137" s="20"/>
      <c r="Q137" s="21">
        <v>2</v>
      </c>
      <c r="R137" s="4"/>
      <c r="S137" s="5"/>
    </row>
    <row r="138" spans="2:19" s="19" customFormat="1" ht="13.15" hidden="1" x14ac:dyDescent="0.25">
      <c r="B138" s="74"/>
      <c r="C138" s="15"/>
      <c r="D138" s="101">
        <v>0</v>
      </c>
      <c r="E138" s="15"/>
      <c r="F138" s="101">
        <v>0</v>
      </c>
      <c r="G138" s="15"/>
      <c r="H138" s="101">
        <v>0</v>
      </c>
      <c r="I138" s="32"/>
      <c r="J138" s="128"/>
      <c r="K138" s="32"/>
      <c r="L138" s="105">
        <f t="shared" si="18"/>
        <v>0</v>
      </c>
      <c r="M138" s="106">
        <f t="shared" si="19"/>
        <v>0</v>
      </c>
      <c r="N138" s="2"/>
      <c r="O138" s="109"/>
      <c r="P138" s="22"/>
      <c r="Q138" s="23">
        <v>2</v>
      </c>
      <c r="R138" s="24"/>
      <c r="S138" s="25"/>
    </row>
    <row r="139" spans="2:19" s="19" customFormat="1" ht="13.15" hidden="1" x14ac:dyDescent="0.25">
      <c r="B139" s="74"/>
      <c r="C139" s="15"/>
      <c r="D139" s="101">
        <v>0</v>
      </c>
      <c r="E139" s="15"/>
      <c r="F139" s="101">
        <v>0</v>
      </c>
      <c r="G139" s="15"/>
      <c r="H139" s="101">
        <v>0</v>
      </c>
      <c r="I139" s="32"/>
      <c r="J139" s="128"/>
      <c r="K139" s="32"/>
      <c r="L139" s="105">
        <f t="shared" si="18"/>
        <v>0</v>
      </c>
      <c r="M139" s="106">
        <f t="shared" si="19"/>
        <v>0</v>
      </c>
      <c r="N139" s="2"/>
      <c r="O139" s="109"/>
      <c r="P139" s="22"/>
      <c r="Q139" s="23">
        <v>2</v>
      </c>
      <c r="R139" s="24"/>
      <c r="S139" s="25"/>
    </row>
    <row r="140" spans="2:19" s="19" customFormat="1" ht="15.6" hidden="1" x14ac:dyDescent="0.3">
      <c r="B140" s="74"/>
      <c r="C140" s="15"/>
      <c r="D140" s="102">
        <v>0</v>
      </c>
      <c r="E140" s="15"/>
      <c r="F140" s="102">
        <v>0</v>
      </c>
      <c r="G140" s="15"/>
      <c r="H140" s="102">
        <v>0</v>
      </c>
      <c r="I140" s="32"/>
      <c r="J140" s="129"/>
      <c r="K140" s="32"/>
      <c r="L140" s="107">
        <f t="shared" si="18"/>
        <v>0</v>
      </c>
      <c r="M140" s="108">
        <f t="shared" si="19"/>
        <v>0</v>
      </c>
      <c r="N140" s="2"/>
      <c r="O140" s="109"/>
      <c r="P140" s="20"/>
      <c r="Q140" s="21">
        <v>2</v>
      </c>
      <c r="R140" s="4"/>
      <c r="S140" s="5"/>
    </row>
    <row r="141" spans="2:19" s="1" customFormat="1" ht="15.75" x14ac:dyDescent="0.25">
      <c r="B141" s="73" t="s">
        <v>105</v>
      </c>
      <c r="C141" s="49"/>
      <c r="D141" s="81">
        <v>1</v>
      </c>
      <c r="E141" s="49"/>
      <c r="F141" s="81">
        <v>0</v>
      </c>
      <c r="G141" s="49"/>
      <c r="H141" s="83">
        <v>1</v>
      </c>
      <c r="I141" s="50"/>
      <c r="J141" s="88">
        <v>108</v>
      </c>
      <c r="K141" s="50"/>
      <c r="L141" s="83">
        <f t="shared" ref="L141" si="20">H141*J141</f>
        <v>108</v>
      </c>
      <c r="M141" s="84">
        <f t="shared" ref="M141" si="21">L141*0.0929</f>
        <v>10.033199999999999</v>
      </c>
      <c r="N141" s="88"/>
      <c r="O141" s="88" t="s">
        <v>95</v>
      </c>
      <c r="P141" s="6"/>
      <c r="Q141" s="11">
        <v>2</v>
      </c>
      <c r="R141" s="4"/>
      <c r="S141" s="5"/>
    </row>
    <row r="142" spans="2:19" s="1" customFormat="1" ht="16.5" thickBot="1" x14ac:dyDescent="0.3">
      <c r="B142" s="75" t="s">
        <v>93</v>
      </c>
      <c r="C142" s="49"/>
      <c r="D142" s="82">
        <v>1</v>
      </c>
      <c r="E142" s="49"/>
      <c r="F142" s="82">
        <v>0</v>
      </c>
      <c r="G142" s="49"/>
      <c r="H142" s="82">
        <v>1</v>
      </c>
      <c r="I142" s="50"/>
      <c r="J142" s="130">
        <v>145</v>
      </c>
      <c r="K142" s="50"/>
      <c r="L142" s="85">
        <f t="shared" si="18"/>
        <v>145</v>
      </c>
      <c r="M142" s="86">
        <f t="shared" si="19"/>
        <v>13.470499999999999</v>
      </c>
      <c r="N142" s="53"/>
      <c r="O142" s="89" t="s">
        <v>95</v>
      </c>
      <c r="P142" s="6"/>
      <c r="Q142" s="11">
        <v>2</v>
      </c>
      <c r="R142" s="4"/>
      <c r="S142" s="5"/>
    </row>
    <row r="143" spans="2:19" s="1" customFormat="1" ht="15.6" customHeight="1" thickBot="1" x14ac:dyDescent="0.3">
      <c r="B143" s="30"/>
      <c r="C143" s="30"/>
      <c r="D143" s="32"/>
      <c r="E143" s="30"/>
      <c r="F143" s="32"/>
      <c r="G143" s="30"/>
      <c r="H143" s="32"/>
      <c r="I143" s="32"/>
      <c r="J143" s="32"/>
      <c r="K143" s="32"/>
      <c r="L143" s="32"/>
      <c r="M143" s="32"/>
      <c r="N143" s="30"/>
      <c r="O143" s="2"/>
      <c r="P143" s="7"/>
      <c r="Q143" s="6"/>
      <c r="R143" s="7"/>
      <c r="S143" s="7"/>
    </row>
    <row r="144" spans="2:19" s="1" customFormat="1" ht="16.5" thickBot="1" x14ac:dyDescent="0.3">
      <c r="B144" s="62" t="s">
        <v>48</v>
      </c>
      <c r="C144" s="15"/>
      <c r="D144" s="72"/>
      <c r="E144" s="15"/>
      <c r="F144" s="72"/>
      <c r="G144" s="15"/>
      <c r="H144" s="72"/>
      <c r="I144" s="44"/>
      <c r="J144" s="72"/>
      <c r="K144" s="44"/>
      <c r="L144" s="66">
        <f>SUM(L107:L142)</f>
        <v>3669</v>
      </c>
      <c r="M144" s="67">
        <v>231</v>
      </c>
      <c r="N144" s="2"/>
      <c r="O144" s="118"/>
      <c r="P144" s="6"/>
      <c r="Q144" s="11">
        <v>2</v>
      </c>
      <c r="R144" s="4"/>
      <c r="S144" s="5"/>
    </row>
    <row r="145" spans="2:20" s="1" customFormat="1" ht="16.5" thickBot="1" x14ac:dyDescent="0.3">
      <c r="B145" s="63" t="s">
        <v>49</v>
      </c>
      <c r="C145" s="15"/>
      <c r="D145" s="65">
        <v>0.15</v>
      </c>
      <c r="E145" s="15"/>
      <c r="F145" s="72"/>
      <c r="G145" s="15"/>
      <c r="H145" s="72"/>
      <c r="I145" s="44"/>
      <c r="J145" s="72"/>
      <c r="K145" s="44"/>
      <c r="L145" s="68">
        <f>SUMPRODUCT(L144*0.15)</f>
        <v>550.35</v>
      </c>
      <c r="M145" s="69">
        <v>35</v>
      </c>
      <c r="N145" s="2"/>
      <c r="O145" s="88"/>
      <c r="P145" s="6"/>
      <c r="Q145" s="11">
        <v>2</v>
      </c>
      <c r="R145" s="4"/>
      <c r="S145" s="5"/>
    </row>
    <row r="146" spans="2:20" s="1" customFormat="1" ht="16.5" thickBot="1" x14ac:dyDescent="0.3">
      <c r="B146" s="64" t="s">
        <v>50</v>
      </c>
      <c r="C146" s="15"/>
      <c r="D146" s="72"/>
      <c r="E146" s="15"/>
      <c r="F146" s="72"/>
      <c r="G146" s="15"/>
      <c r="H146" s="72"/>
      <c r="I146" s="44"/>
      <c r="J146" s="72"/>
      <c r="K146" s="44"/>
      <c r="L146" s="70">
        <f>SUM(L144,L145)</f>
        <v>4219.3500000000004</v>
      </c>
      <c r="M146" s="71">
        <f>SUM(M144,M145)</f>
        <v>266</v>
      </c>
      <c r="N146" s="2"/>
      <c r="O146" s="89"/>
      <c r="P146" s="6"/>
      <c r="Q146" s="11">
        <v>2</v>
      </c>
      <c r="R146" s="4"/>
      <c r="S146" s="5"/>
    </row>
    <row r="147" spans="2:20" s="1" customFormat="1" ht="13.15" customHeight="1" thickBot="1" x14ac:dyDescent="0.3">
      <c r="B147" s="30"/>
      <c r="C147" s="30"/>
      <c r="D147" s="32"/>
      <c r="E147" s="30"/>
      <c r="F147" s="32"/>
      <c r="G147" s="30"/>
      <c r="H147" s="32"/>
      <c r="I147" s="32"/>
      <c r="J147" s="32"/>
      <c r="K147" s="32"/>
      <c r="L147" s="32"/>
      <c r="M147" s="32"/>
      <c r="N147" s="30"/>
      <c r="O147" s="2"/>
      <c r="P147" s="7"/>
      <c r="Q147" s="6"/>
      <c r="R147" s="7"/>
      <c r="S147" s="7"/>
    </row>
    <row r="148" spans="2:20" s="13" customFormat="1" ht="40.15" customHeight="1" thickBot="1" x14ac:dyDescent="0.3">
      <c r="B148" s="193" t="s">
        <v>5</v>
      </c>
      <c r="C148" s="194"/>
      <c r="D148" s="193" t="s">
        <v>16</v>
      </c>
      <c r="E148" s="194"/>
      <c r="F148" s="193"/>
      <c r="G148" s="194"/>
      <c r="H148" s="193"/>
      <c r="I148" s="195"/>
      <c r="J148" s="193"/>
      <c r="K148" s="195"/>
      <c r="L148" s="591" t="s">
        <v>55</v>
      </c>
      <c r="M148" s="592"/>
      <c r="N148" s="194"/>
      <c r="O148" s="193" t="s">
        <v>6</v>
      </c>
      <c r="P148" s="9"/>
      <c r="Q148" s="530" t="s">
        <v>2</v>
      </c>
      <c r="R148" s="531"/>
      <c r="S148" s="10"/>
    </row>
    <row r="149" spans="2:20" s="1" customFormat="1" ht="15.75" x14ac:dyDescent="0.25">
      <c r="B149" s="192" t="s">
        <v>53</v>
      </c>
      <c r="C149" s="15"/>
      <c r="D149" s="141"/>
      <c r="E149" s="15"/>
      <c r="F149" s="141"/>
      <c r="G149" s="15"/>
      <c r="H149" s="141"/>
      <c r="I149" s="44"/>
      <c r="J149" s="141"/>
      <c r="K149" s="44"/>
      <c r="L149" s="572"/>
      <c r="M149" s="573"/>
      <c r="N149" s="2"/>
      <c r="O149" s="143"/>
      <c r="P149" s="6"/>
      <c r="Q149" s="11">
        <v>2</v>
      </c>
      <c r="R149" s="4"/>
      <c r="S149" s="5"/>
    </row>
    <row r="150" spans="2:20" s="1" customFormat="1" ht="15.6" hidden="1" x14ac:dyDescent="0.3">
      <c r="B150" s="73"/>
      <c r="C150" s="49"/>
      <c r="D150" s="81"/>
      <c r="E150" s="49"/>
      <c r="F150" s="81"/>
      <c r="G150" s="49"/>
      <c r="H150" s="81"/>
      <c r="I150" s="50"/>
      <c r="J150" s="81"/>
      <c r="K150" s="50"/>
      <c r="L150" s="574"/>
      <c r="M150" s="575"/>
      <c r="N150" s="53"/>
      <c r="O150" s="88"/>
      <c r="P150" s="6"/>
      <c r="Q150" s="11"/>
      <c r="R150" s="4"/>
      <c r="S150" s="5"/>
    </row>
    <row r="151" spans="2:20" s="1" customFormat="1" ht="15.6" hidden="1" x14ac:dyDescent="0.3">
      <c r="B151" s="73"/>
      <c r="C151" s="49"/>
      <c r="D151" s="81"/>
      <c r="E151" s="49"/>
      <c r="F151" s="81"/>
      <c r="G151" s="49"/>
      <c r="H151" s="81"/>
      <c r="I151" s="50"/>
      <c r="J151" s="81"/>
      <c r="K151" s="50"/>
      <c r="L151" s="574"/>
      <c r="M151" s="575"/>
      <c r="N151" s="53"/>
      <c r="O151" s="88"/>
      <c r="P151" s="6"/>
      <c r="Q151" s="11"/>
      <c r="R151" s="4"/>
      <c r="S151" s="5"/>
    </row>
    <row r="152" spans="2:20" s="1" customFormat="1" ht="16.5" thickBot="1" x14ac:dyDescent="0.3">
      <c r="B152" s="75" t="s">
        <v>200</v>
      </c>
      <c r="C152" s="49"/>
      <c r="D152" s="82">
        <v>30</v>
      </c>
      <c r="E152" s="49"/>
      <c r="F152" s="82"/>
      <c r="G152" s="49"/>
      <c r="H152" s="82"/>
      <c r="I152" s="50"/>
      <c r="J152" s="82"/>
      <c r="K152" s="50"/>
      <c r="L152" s="597">
        <v>30</v>
      </c>
      <c r="M152" s="598"/>
      <c r="N152" s="53"/>
      <c r="O152" s="89"/>
      <c r="P152" s="6"/>
      <c r="Q152" s="11">
        <v>2</v>
      </c>
      <c r="R152" s="4"/>
      <c r="S152" s="5"/>
    </row>
    <row r="153" spans="2:20" s="1" customFormat="1" ht="15.6" customHeight="1" thickBot="1" x14ac:dyDescent="0.3">
      <c r="B153" s="30"/>
      <c r="C153" s="30"/>
      <c r="D153" s="32"/>
      <c r="E153" s="30"/>
      <c r="F153" s="32"/>
      <c r="G153" s="30"/>
      <c r="H153" s="32"/>
      <c r="I153" s="32"/>
      <c r="J153" s="32"/>
      <c r="K153" s="32"/>
      <c r="L153" s="32"/>
      <c r="M153" s="32"/>
      <c r="N153" s="30"/>
      <c r="O153" s="16"/>
      <c r="P153" s="7"/>
      <c r="Q153" s="6"/>
      <c r="R153" s="7"/>
      <c r="S153" s="7"/>
    </row>
    <row r="154" spans="2:20" s="1" customFormat="1" ht="16.5" thickBot="1" x14ac:dyDescent="0.3">
      <c r="B154" s="131" t="s">
        <v>56</v>
      </c>
      <c r="C154" s="49"/>
      <c r="D154" s="99"/>
      <c r="E154" s="49"/>
      <c r="F154" s="99"/>
      <c r="G154" s="49"/>
      <c r="H154" s="99"/>
      <c r="I154" s="50"/>
      <c r="J154" s="99"/>
      <c r="K154" s="50"/>
      <c r="L154" s="599">
        <f>SUM(L150:L152)</f>
        <v>30</v>
      </c>
      <c r="M154" s="600"/>
      <c r="N154" s="53"/>
      <c r="O154" s="183"/>
      <c r="P154" s="6"/>
      <c r="Q154" s="11">
        <v>2</v>
      </c>
      <c r="R154" s="4"/>
      <c r="S154" s="5"/>
    </row>
    <row r="155" spans="2:20" s="1" customFormat="1" ht="18" customHeight="1" thickBot="1" x14ac:dyDescent="0.3">
      <c r="B155" s="30"/>
      <c r="C155" s="30"/>
      <c r="D155" s="32"/>
      <c r="E155" s="30"/>
      <c r="F155" s="32"/>
      <c r="G155" s="30"/>
      <c r="H155" s="32"/>
      <c r="I155" s="32"/>
      <c r="J155" s="32"/>
      <c r="K155" s="32"/>
      <c r="L155" s="32"/>
      <c r="M155" s="32"/>
      <c r="N155" s="30"/>
      <c r="O155" s="16"/>
      <c r="P155" s="7"/>
      <c r="Q155" s="6"/>
      <c r="R155" s="7"/>
      <c r="S155" s="7"/>
    </row>
    <row r="156" spans="2:20" s="13" customFormat="1" ht="25.15" customHeight="1" thickBot="1" x14ac:dyDescent="0.3">
      <c r="B156" s="601"/>
      <c r="C156" s="602"/>
      <c r="D156" s="602"/>
      <c r="E156" s="602"/>
      <c r="F156" s="602"/>
      <c r="G156" s="602"/>
      <c r="H156" s="602"/>
      <c r="I156" s="602"/>
      <c r="J156" s="602"/>
      <c r="K156" s="602"/>
      <c r="L156" s="602"/>
      <c r="M156" s="602"/>
      <c r="N156" s="602"/>
      <c r="O156" s="603"/>
      <c r="P156" s="9"/>
      <c r="Q156" s="530" t="s">
        <v>2</v>
      </c>
      <c r="R156" s="531"/>
      <c r="S156" s="10"/>
    </row>
    <row r="157" spans="2:20" s="1" customFormat="1" ht="202.9" customHeight="1" thickBot="1" x14ac:dyDescent="0.3">
      <c r="B157" s="560" t="s">
        <v>103</v>
      </c>
      <c r="C157" s="561"/>
      <c r="D157" s="561"/>
      <c r="E157" s="561"/>
      <c r="F157" s="561"/>
      <c r="G157" s="561"/>
      <c r="H157" s="561"/>
      <c r="I157" s="561"/>
      <c r="J157" s="561"/>
      <c r="K157" s="561"/>
      <c r="L157" s="561"/>
      <c r="M157" s="561"/>
      <c r="N157" s="561"/>
      <c r="O157" s="562"/>
      <c r="P157" s="6"/>
      <c r="Q157" s="11">
        <v>2</v>
      </c>
      <c r="R157" s="4"/>
      <c r="S157" s="5"/>
    </row>
    <row r="158" spans="2:20" s="1" customFormat="1" ht="18.600000000000001" customHeight="1" x14ac:dyDescent="0.25">
      <c r="B158" s="200"/>
      <c r="C158" s="200"/>
      <c r="D158" s="200"/>
      <c r="E158" s="200"/>
      <c r="F158" s="200"/>
      <c r="G158" s="200"/>
      <c r="H158" s="200"/>
      <c r="I158" s="200"/>
      <c r="J158" s="200"/>
      <c r="K158" s="200"/>
      <c r="L158" s="200"/>
      <c r="M158" s="200"/>
      <c r="N158" s="200"/>
      <c r="O158" s="200"/>
      <c r="P158" s="6"/>
      <c r="Q158" s="11">
        <v>2</v>
      </c>
      <c r="R158" s="4"/>
      <c r="S158" s="5"/>
    </row>
    <row r="159" spans="2:20" s="1" customFormat="1" ht="14.25" customHeight="1" outlineLevel="1" x14ac:dyDescent="0.25">
      <c r="B159" s="200"/>
      <c r="C159" s="200"/>
      <c r="D159" s="200"/>
      <c r="E159" s="200"/>
      <c r="F159" s="200"/>
      <c r="G159" s="200"/>
      <c r="H159" s="200"/>
      <c r="I159" s="200"/>
      <c r="J159" s="200"/>
      <c r="K159" s="200"/>
      <c r="L159" s="200"/>
      <c r="M159" s="200"/>
      <c r="N159" s="200"/>
      <c r="O159" s="200"/>
      <c r="P159" s="6"/>
      <c r="Q159" s="8"/>
      <c r="R159" s="8"/>
      <c r="S159" s="8"/>
      <c r="T159" s="3"/>
    </row>
    <row r="160" spans="2:20" x14ac:dyDescent="0.25">
      <c r="B160" s="200"/>
      <c r="C160" s="200"/>
      <c r="D160" s="200"/>
      <c r="E160" s="200"/>
      <c r="F160" s="200"/>
      <c r="G160" s="200"/>
      <c r="H160" s="200"/>
      <c r="I160" s="200"/>
      <c r="J160" s="200"/>
      <c r="K160" s="200"/>
      <c r="L160" s="200"/>
      <c r="M160" s="200"/>
      <c r="N160" s="200"/>
      <c r="O160" s="200"/>
    </row>
    <row r="161" spans="2:20" x14ac:dyDescent="0.25">
      <c r="B161" s="200"/>
      <c r="C161" s="200"/>
      <c r="D161" s="200"/>
      <c r="E161" s="200"/>
      <c r="F161" s="200"/>
      <c r="G161" s="200"/>
      <c r="H161" s="200"/>
      <c r="I161" s="200"/>
      <c r="J161" s="200"/>
      <c r="K161" s="200"/>
      <c r="L161" s="200"/>
      <c r="M161" s="200"/>
      <c r="N161" s="200"/>
      <c r="O161" s="200"/>
    </row>
    <row r="162" spans="2:20" x14ac:dyDescent="0.25">
      <c r="B162" s="200"/>
      <c r="C162" s="200"/>
      <c r="D162" s="200"/>
      <c r="E162" s="200"/>
      <c r="F162" s="200"/>
      <c r="G162" s="200"/>
      <c r="H162" s="200"/>
      <c r="I162" s="200"/>
      <c r="J162" s="200"/>
      <c r="K162" s="200"/>
      <c r="L162" s="200"/>
      <c r="M162" s="200"/>
      <c r="N162" s="200"/>
      <c r="O162" s="200"/>
    </row>
    <row r="163" spans="2:20" x14ac:dyDescent="0.25">
      <c r="B163" s="200"/>
      <c r="C163" s="200"/>
      <c r="D163" s="200"/>
      <c r="E163" s="200"/>
      <c r="F163" s="200"/>
      <c r="G163" s="200"/>
      <c r="H163" s="200"/>
      <c r="I163" s="200"/>
      <c r="J163" s="200"/>
      <c r="K163" s="200"/>
      <c r="L163" s="200"/>
      <c r="M163" s="200"/>
      <c r="N163" s="200"/>
      <c r="O163" s="200"/>
    </row>
    <row r="164" spans="2:20" x14ac:dyDescent="0.25">
      <c r="B164" s="200"/>
      <c r="C164" s="200"/>
      <c r="D164" s="200"/>
      <c r="E164" s="200"/>
      <c r="F164" s="200"/>
      <c r="G164" s="200"/>
      <c r="H164" s="200"/>
      <c r="I164" s="200"/>
      <c r="J164" s="200"/>
      <c r="K164" s="200"/>
      <c r="L164" s="200"/>
      <c r="M164" s="200"/>
      <c r="N164" s="200"/>
      <c r="O164" s="200"/>
    </row>
    <row r="165" spans="2:20" x14ac:dyDescent="0.25">
      <c r="B165" s="200"/>
      <c r="C165" s="200"/>
      <c r="D165" s="200"/>
      <c r="E165" s="200"/>
      <c r="F165" s="200"/>
      <c r="G165" s="200"/>
      <c r="H165" s="200"/>
      <c r="I165" s="200"/>
      <c r="J165" s="200"/>
      <c r="K165" s="200"/>
      <c r="L165" s="200"/>
      <c r="M165" s="200"/>
      <c r="N165" s="200"/>
      <c r="O165" s="200"/>
    </row>
    <row r="166" spans="2:20" x14ac:dyDescent="0.25">
      <c r="B166" s="200"/>
      <c r="C166" s="200"/>
      <c r="D166" s="200"/>
      <c r="E166" s="200"/>
      <c r="F166" s="200"/>
      <c r="G166" s="200"/>
      <c r="H166" s="200"/>
      <c r="I166" s="200"/>
      <c r="J166" s="200"/>
      <c r="K166" s="200"/>
      <c r="L166" s="200"/>
      <c r="M166" s="200"/>
      <c r="N166" s="200"/>
      <c r="O166" s="200"/>
    </row>
    <row r="167" spans="2:20" x14ac:dyDescent="0.25">
      <c r="B167" s="200"/>
      <c r="C167" s="200"/>
      <c r="D167" s="200"/>
      <c r="E167" s="200"/>
      <c r="F167" s="200"/>
      <c r="G167" s="200"/>
      <c r="H167" s="200"/>
      <c r="I167" s="200"/>
      <c r="J167" s="200"/>
      <c r="K167" s="200"/>
      <c r="L167" s="200"/>
      <c r="M167" s="200"/>
      <c r="N167" s="200"/>
      <c r="O167" s="200"/>
    </row>
    <row r="168" spans="2:20" x14ac:dyDescent="0.25">
      <c r="B168" s="200"/>
      <c r="C168" s="200"/>
      <c r="D168" s="200"/>
      <c r="E168" s="200"/>
      <c r="F168" s="200"/>
      <c r="G168" s="200"/>
      <c r="H168" s="200"/>
      <c r="I168" s="200"/>
      <c r="J168" s="200"/>
      <c r="K168" s="200"/>
      <c r="L168" s="200"/>
      <c r="M168" s="200"/>
      <c r="N168" s="200"/>
      <c r="O168" s="200"/>
    </row>
    <row r="169" spans="2:20" x14ac:dyDescent="0.25">
      <c r="B169" s="200"/>
      <c r="C169" s="200"/>
      <c r="D169" s="200"/>
      <c r="E169" s="200"/>
      <c r="F169" s="200"/>
      <c r="G169" s="200"/>
      <c r="H169" s="200"/>
      <c r="I169" s="200"/>
      <c r="J169" s="200"/>
      <c r="K169" s="200"/>
      <c r="L169" s="200"/>
      <c r="M169" s="200"/>
      <c r="N169" s="200"/>
      <c r="O169" s="200"/>
    </row>
    <row r="170" spans="2:20" x14ac:dyDescent="0.25">
      <c r="B170" s="40"/>
      <c r="C170" s="37"/>
      <c r="D170" s="40"/>
      <c r="E170" s="37"/>
      <c r="F170" s="40"/>
      <c r="G170" s="37"/>
      <c r="H170" s="40"/>
      <c r="I170" s="40"/>
      <c r="J170" s="40"/>
      <c r="K170" s="40"/>
      <c r="L170" s="40"/>
      <c r="M170" s="40"/>
      <c r="N170" s="40"/>
      <c r="O170" s="40"/>
    </row>
    <row r="171" spans="2:20" s="1" customFormat="1" ht="14.25" customHeight="1" outlineLevel="1" x14ac:dyDescent="0.25">
      <c r="B171" s="33"/>
      <c r="C171" s="15"/>
      <c r="D171" s="34"/>
      <c r="E171" s="15"/>
      <c r="F171" s="34"/>
      <c r="G171" s="15"/>
      <c r="H171" s="34"/>
      <c r="I171" s="17"/>
      <c r="J171" s="35"/>
      <c r="K171" s="18"/>
      <c r="L171" s="36"/>
      <c r="M171" s="36"/>
      <c r="N171" s="15"/>
      <c r="O171" s="2"/>
      <c r="P171" s="6"/>
      <c r="Q171" s="8"/>
      <c r="R171" s="8"/>
      <c r="S171" s="8"/>
      <c r="T171" s="3"/>
    </row>
    <row r="172" spans="2:20" x14ac:dyDescent="0.25">
      <c r="B172" s="40"/>
      <c r="C172" s="37"/>
      <c r="D172" s="40"/>
      <c r="E172" s="37"/>
      <c r="F172" s="40"/>
      <c r="G172" s="37"/>
      <c r="H172" s="40"/>
      <c r="I172" s="40"/>
      <c r="J172" s="40"/>
      <c r="K172" s="40"/>
      <c r="L172" s="40"/>
      <c r="M172" s="40"/>
      <c r="N172" s="40"/>
      <c r="O172" s="59"/>
    </row>
  </sheetData>
  <mergeCells count="39">
    <mergeCell ref="L8:M8"/>
    <mergeCell ref="L14:M14"/>
    <mergeCell ref="Q156:R156"/>
    <mergeCell ref="L152:M152"/>
    <mergeCell ref="L154:M154"/>
    <mergeCell ref="L114:M114"/>
    <mergeCell ref="L128:M128"/>
    <mergeCell ref="L148:M148"/>
    <mergeCell ref="B156:O156"/>
    <mergeCell ref="L151:M151"/>
    <mergeCell ref="L78:M78"/>
    <mergeCell ref="L79:M79"/>
    <mergeCell ref="L80:M80"/>
    <mergeCell ref="L82:M82"/>
    <mergeCell ref="B84:O84"/>
    <mergeCell ref="B100:O100"/>
    <mergeCell ref="B2:O2"/>
    <mergeCell ref="L101:M101"/>
    <mergeCell ref="Q101:R101"/>
    <mergeCell ref="L104:M104"/>
    <mergeCell ref="L106:M106"/>
    <mergeCell ref="L25:M25"/>
    <mergeCell ref="L30:M30"/>
    <mergeCell ref="L44:M44"/>
    <mergeCell ref="L58:M58"/>
    <mergeCell ref="L19:M19"/>
    <mergeCell ref="L76:M76"/>
    <mergeCell ref="Q76:R76"/>
    <mergeCell ref="L77:M77"/>
    <mergeCell ref="L3:M3"/>
    <mergeCell ref="Q3:R3"/>
    <mergeCell ref="L6:M6"/>
    <mergeCell ref="B157:O157"/>
    <mergeCell ref="Q84:R84"/>
    <mergeCell ref="B85:O97"/>
    <mergeCell ref="Q148:R148"/>
    <mergeCell ref="L149:M149"/>
    <mergeCell ref="L150:M150"/>
    <mergeCell ref="L111:M111"/>
  </mergeCells>
  <pageMargins left="0.5" right="0.25" top="0.5" bottom="0.504" header="0.3" footer="0.3"/>
  <pageSetup scale="55" fitToHeight="0" orientation="portrait" horizontalDpi="1200" verticalDpi="1200" r:id="rId1"/>
  <rowBreaks count="1" manualBreakCount="1">
    <brk id="9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4"/>
  <sheetViews>
    <sheetView topLeftCell="A60" zoomScaleNormal="100" zoomScaleSheetLayoutView="50" workbookViewId="0">
      <selection activeCell="B62" sqref="B62:O119"/>
    </sheetView>
  </sheetViews>
  <sheetFormatPr defaultRowHeight="15" x14ac:dyDescent="0.25"/>
  <cols>
    <col min="1" max="1" width="5.85546875" customWidth="1"/>
    <col min="2" max="2" width="43.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42578125" customWidth="1"/>
    <col min="13" max="13" width="9.7109375" customWidth="1"/>
    <col min="14" max="14" width="1.7109375" customWidth="1"/>
    <col min="15" max="15" width="28.42578125" customWidth="1"/>
  </cols>
  <sheetData>
    <row r="1" spans="1:16" ht="24" customHeight="1" thickBot="1" x14ac:dyDescent="0.3">
      <c r="A1" s="1"/>
      <c r="B1" s="549"/>
      <c r="C1" s="549"/>
      <c r="D1" s="549"/>
      <c r="E1" s="549"/>
      <c r="F1" s="549"/>
      <c r="G1" s="549"/>
      <c r="H1" s="549"/>
      <c r="I1" s="549"/>
      <c r="J1" s="549"/>
      <c r="K1" s="549"/>
      <c r="L1" s="549"/>
      <c r="M1" s="549"/>
      <c r="N1" s="549"/>
      <c r="O1" s="549"/>
      <c r="P1" s="7"/>
    </row>
    <row r="2" spans="1:16" ht="47.45" customHeight="1" x14ac:dyDescent="0.25">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46.9" customHeight="1" thickBot="1" x14ac:dyDescent="0.35">
      <c r="A5" s="1"/>
      <c r="B5" s="146" t="s">
        <v>185</v>
      </c>
      <c r="C5" s="15"/>
      <c r="D5" s="145"/>
      <c r="E5" s="15"/>
      <c r="F5" s="145"/>
      <c r="G5" s="15"/>
      <c r="H5" s="145"/>
      <c r="I5" s="44"/>
      <c r="J5" s="145"/>
      <c r="K5" s="44"/>
      <c r="L5" s="614"/>
      <c r="M5" s="615"/>
      <c r="N5" s="2"/>
      <c r="O5" s="147"/>
      <c r="P5" s="6"/>
    </row>
    <row r="6" spans="1:16" ht="16.149999999999999" thickBot="1" x14ac:dyDescent="0.35">
      <c r="A6" s="1"/>
      <c r="B6" s="30"/>
      <c r="C6" s="30"/>
      <c r="D6" s="32"/>
      <c r="E6" s="30"/>
      <c r="F6" s="32"/>
      <c r="G6" s="30"/>
      <c r="H6" s="32"/>
      <c r="I6" s="32"/>
      <c r="J6" s="32"/>
      <c r="K6" s="32"/>
      <c r="L6" s="32"/>
      <c r="M6" s="32"/>
      <c r="N6" s="30"/>
      <c r="O6" s="2"/>
      <c r="P6" s="7"/>
    </row>
    <row r="7" spans="1:16" ht="15.6" x14ac:dyDescent="0.3">
      <c r="A7" s="1"/>
      <c r="B7" s="90" t="s">
        <v>21</v>
      </c>
      <c r="C7" s="15"/>
      <c r="D7" s="91"/>
      <c r="E7" s="15"/>
      <c r="F7" s="91"/>
      <c r="G7" s="15"/>
      <c r="H7" s="91"/>
      <c r="I7" s="44"/>
      <c r="J7" s="91"/>
      <c r="K7" s="44"/>
      <c r="L7" s="583"/>
      <c r="M7" s="584"/>
      <c r="N7" s="2"/>
      <c r="O7" s="92"/>
      <c r="P7" s="6"/>
    </row>
    <row r="8" spans="1:16" ht="15.6" x14ac:dyDescent="0.3">
      <c r="A8" s="1"/>
      <c r="B8" s="73" t="s">
        <v>174</v>
      </c>
      <c r="C8" s="48"/>
      <c r="D8" s="81">
        <v>1</v>
      </c>
      <c r="E8" s="49"/>
      <c r="F8" s="81">
        <v>0</v>
      </c>
      <c r="G8" s="49"/>
      <c r="H8" s="81">
        <v>1</v>
      </c>
      <c r="I8" s="50"/>
      <c r="J8" s="81">
        <v>100</v>
      </c>
      <c r="K8" s="50"/>
      <c r="L8" s="83">
        <f t="shared" ref="L8:L11" si="0">H8*J8</f>
        <v>100</v>
      </c>
      <c r="M8" s="84">
        <f t="shared" ref="M8:M11" si="1">L8*0.0929</f>
        <v>9.2899999999999991</v>
      </c>
      <c r="N8" s="51"/>
      <c r="O8" s="88" t="s">
        <v>71</v>
      </c>
      <c r="P8" s="6"/>
    </row>
    <row r="9" spans="1:16" ht="18.600000000000001" customHeight="1" x14ac:dyDescent="0.3">
      <c r="A9" s="1"/>
      <c r="B9" s="73" t="s">
        <v>22</v>
      </c>
      <c r="C9" s="48"/>
      <c r="D9" s="81">
        <v>1</v>
      </c>
      <c r="E9" s="49"/>
      <c r="F9" s="81">
        <v>0</v>
      </c>
      <c r="G9" s="49"/>
      <c r="H9" s="81">
        <v>7</v>
      </c>
      <c r="I9" s="50"/>
      <c r="J9" s="81">
        <v>120</v>
      </c>
      <c r="K9" s="50"/>
      <c r="L9" s="83">
        <f t="shared" si="0"/>
        <v>840</v>
      </c>
      <c r="M9" s="84">
        <f t="shared" si="1"/>
        <v>78.036000000000001</v>
      </c>
      <c r="N9" s="51"/>
      <c r="O9" s="88" t="s">
        <v>71</v>
      </c>
      <c r="P9" s="6"/>
    </row>
    <row r="10" spans="1:16" ht="18.600000000000001" customHeight="1" x14ac:dyDescent="0.3">
      <c r="A10" s="1"/>
      <c r="B10" s="73" t="s">
        <v>68</v>
      </c>
      <c r="C10" s="48"/>
      <c r="D10" s="81">
        <v>1</v>
      </c>
      <c r="E10" s="49"/>
      <c r="F10" s="81">
        <v>0</v>
      </c>
      <c r="G10" s="49"/>
      <c r="H10" s="81">
        <v>1</v>
      </c>
      <c r="I10" s="50"/>
      <c r="J10" s="81">
        <v>150</v>
      </c>
      <c r="K10" s="50"/>
      <c r="L10" s="83">
        <f t="shared" si="0"/>
        <v>150</v>
      </c>
      <c r="M10" s="84">
        <f t="shared" si="1"/>
        <v>13.934999999999999</v>
      </c>
      <c r="N10" s="51"/>
      <c r="O10" s="88" t="s">
        <v>71</v>
      </c>
      <c r="P10" s="6"/>
    </row>
    <row r="11" spans="1:16" ht="19.899999999999999" customHeight="1" thickBot="1" x14ac:dyDescent="0.3">
      <c r="A11" s="1"/>
      <c r="B11" s="75" t="s">
        <v>67</v>
      </c>
      <c r="C11" s="48"/>
      <c r="D11" s="82">
        <v>1</v>
      </c>
      <c r="E11" s="49"/>
      <c r="F11" s="82">
        <v>0</v>
      </c>
      <c r="G11" s="49"/>
      <c r="H11" s="82">
        <v>1</v>
      </c>
      <c r="I11" s="50"/>
      <c r="J11" s="82">
        <v>216</v>
      </c>
      <c r="K11" s="50"/>
      <c r="L11" s="85">
        <f t="shared" si="0"/>
        <v>216</v>
      </c>
      <c r="M11" s="86">
        <f t="shared" si="1"/>
        <v>20.066399999999998</v>
      </c>
      <c r="N11" s="51"/>
      <c r="O11" s="88" t="s">
        <v>71</v>
      </c>
      <c r="P11" s="6"/>
    </row>
    <row r="12" spans="1:16" ht="16.149999999999999" thickBot="1" x14ac:dyDescent="0.35">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v>5</v>
      </c>
      <c r="I14" s="50"/>
      <c r="J14" s="81">
        <v>64</v>
      </c>
      <c r="K14" s="50"/>
      <c r="L14" s="83">
        <f t="shared" ref="L14:L15" si="2">H14*J14</f>
        <v>320</v>
      </c>
      <c r="M14" s="84">
        <f t="shared" ref="M14:M15" si="3">L14*0.0929</f>
        <v>29.727999999999998</v>
      </c>
      <c r="N14" s="53"/>
      <c r="O14" s="88" t="s">
        <v>81</v>
      </c>
      <c r="P14" s="6"/>
    </row>
    <row r="15" spans="1:16" ht="15.6" x14ac:dyDescent="0.3">
      <c r="A15" s="1"/>
      <c r="B15" s="73" t="s">
        <v>122</v>
      </c>
      <c r="C15" s="49"/>
      <c r="D15" s="81">
        <v>1</v>
      </c>
      <c r="E15" s="49"/>
      <c r="F15" s="81">
        <v>0</v>
      </c>
      <c r="G15" s="49"/>
      <c r="H15" s="81">
        <v>1</v>
      </c>
      <c r="I15" s="50"/>
      <c r="J15" s="81">
        <v>100</v>
      </c>
      <c r="K15" s="50"/>
      <c r="L15" s="83">
        <f t="shared" si="2"/>
        <v>100</v>
      </c>
      <c r="M15" s="84">
        <f t="shared" si="3"/>
        <v>9.2899999999999991</v>
      </c>
      <c r="N15" s="53"/>
      <c r="O15" s="88" t="s">
        <v>81</v>
      </c>
      <c r="P15" s="6"/>
    </row>
    <row r="16" spans="1:16" ht="16.149999999999999" thickBot="1" x14ac:dyDescent="0.35">
      <c r="A16" s="1"/>
      <c r="B16" s="75" t="s">
        <v>120</v>
      </c>
      <c r="C16" s="49"/>
      <c r="D16" s="82">
        <v>1</v>
      </c>
      <c r="E16" s="49"/>
      <c r="F16" s="82">
        <v>0</v>
      </c>
      <c r="G16" s="49"/>
      <c r="H16" s="82">
        <v>1</v>
      </c>
      <c r="I16" s="50"/>
      <c r="J16" s="82">
        <v>120</v>
      </c>
      <c r="K16" s="50"/>
      <c r="L16" s="85">
        <f>H16*J16</f>
        <v>120</v>
      </c>
      <c r="M16" s="86">
        <f>L16*0.0929</f>
        <v>11.148</v>
      </c>
      <c r="N16" s="53"/>
      <c r="O16" s="88" t="s">
        <v>81</v>
      </c>
      <c r="P16" s="6"/>
    </row>
    <row r="17" spans="1:16" ht="16.149999999999999" thickBot="1" x14ac:dyDescent="0.35">
      <c r="A17" s="1"/>
      <c r="B17" s="30"/>
      <c r="C17" s="30"/>
      <c r="D17" s="32"/>
      <c r="E17" s="30"/>
      <c r="F17" s="32"/>
      <c r="G17" s="30"/>
      <c r="H17" s="32"/>
      <c r="I17" s="32"/>
      <c r="J17" s="32"/>
      <c r="K17" s="32"/>
      <c r="L17" s="32"/>
      <c r="M17" s="32"/>
      <c r="N17" s="30"/>
      <c r="O17" s="2"/>
      <c r="P17" s="7"/>
    </row>
    <row r="18" spans="1:16" ht="19.149999999999999" customHeight="1" thickBot="1" x14ac:dyDescent="0.35">
      <c r="A18" s="1"/>
      <c r="B18" s="78" t="s">
        <v>29</v>
      </c>
      <c r="C18" s="15"/>
      <c r="D18" s="80"/>
      <c r="E18" s="15"/>
      <c r="F18" s="80"/>
      <c r="G18" s="15"/>
      <c r="H18" s="80"/>
      <c r="I18" s="44"/>
      <c r="J18" s="80"/>
      <c r="K18" s="44"/>
      <c r="L18" s="576"/>
      <c r="M18" s="577"/>
      <c r="N18" s="2"/>
      <c r="O18" s="87"/>
      <c r="P18" s="6"/>
    </row>
    <row r="19" spans="1:16" ht="15.75" x14ac:dyDescent="0.25">
      <c r="A19" s="1"/>
      <c r="B19" s="77" t="s">
        <v>102</v>
      </c>
      <c r="C19" s="49"/>
      <c r="D19" s="81">
        <v>6</v>
      </c>
      <c r="E19" s="49"/>
      <c r="F19" s="81">
        <v>0</v>
      </c>
      <c r="G19" s="49"/>
      <c r="H19" s="81">
        <v>0</v>
      </c>
      <c r="I19" s="50"/>
      <c r="J19" s="81">
        <v>168</v>
      </c>
      <c r="K19" s="50"/>
      <c r="L19" s="83">
        <f>H19*J19</f>
        <v>0</v>
      </c>
      <c r="M19" s="84">
        <f>L19*0.0929</f>
        <v>0</v>
      </c>
      <c r="N19" s="53"/>
      <c r="O19" s="88" t="s">
        <v>82</v>
      </c>
      <c r="P19" s="6"/>
    </row>
    <row r="20" spans="1:16" ht="15.75" x14ac:dyDescent="0.25">
      <c r="A20" s="1"/>
      <c r="B20" s="73" t="s">
        <v>98</v>
      </c>
      <c r="C20" s="49"/>
      <c r="D20" s="81">
        <v>15</v>
      </c>
      <c r="E20" s="49"/>
      <c r="F20" s="81">
        <v>0</v>
      </c>
      <c r="G20" s="49"/>
      <c r="H20" s="81">
        <v>1</v>
      </c>
      <c r="I20" s="50"/>
      <c r="J20" s="81">
        <v>304</v>
      </c>
      <c r="K20" s="50"/>
      <c r="L20" s="83">
        <f>H20*J20</f>
        <v>304</v>
      </c>
      <c r="M20" s="84">
        <f>L20*0.0929</f>
        <v>28.241599999999998</v>
      </c>
      <c r="N20" s="53"/>
      <c r="O20" s="88" t="s">
        <v>82</v>
      </c>
      <c r="P20" s="6"/>
    </row>
    <row r="21" spans="1:16" ht="15.6" x14ac:dyDescent="0.3">
      <c r="A21" s="1"/>
      <c r="B21" s="73" t="s">
        <v>99</v>
      </c>
      <c r="C21" s="49"/>
      <c r="D21" s="81">
        <v>30</v>
      </c>
      <c r="E21" s="49"/>
      <c r="F21" s="81">
        <v>0</v>
      </c>
      <c r="G21" s="49"/>
      <c r="H21" s="81">
        <v>0</v>
      </c>
      <c r="I21" s="50"/>
      <c r="J21" s="81">
        <v>450</v>
      </c>
      <c r="K21" s="50"/>
      <c r="L21" s="83">
        <f t="shared" ref="L21:L22" si="4">H21*J21</f>
        <v>0</v>
      </c>
      <c r="M21" s="84">
        <f t="shared" ref="M21:M22" si="5">L21*0.0929</f>
        <v>0</v>
      </c>
      <c r="N21" s="53"/>
      <c r="O21" s="88" t="s">
        <v>82</v>
      </c>
      <c r="P21" s="6"/>
    </row>
    <row r="22" spans="1:16" ht="16.5" thickBot="1" x14ac:dyDescent="0.3">
      <c r="A22" s="1"/>
      <c r="B22" s="76" t="s">
        <v>100</v>
      </c>
      <c r="C22" s="49"/>
      <c r="D22" s="82">
        <v>45</v>
      </c>
      <c r="E22" s="49"/>
      <c r="F22" s="82">
        <v>0</v>
      </c>
      <c r="G22" s="49"/>
      <c r="H22" s="82">
        <v>0</v>
      </c>
      <c r="I22" s="50"/>
      <c r="J22" s="82">
        <v>600</v>
      </c>
      <c r="K22" s="50"/>
      <c r="L22" s="85">
        <f t="shared" si="4"/>
        <v>0</v>
      </c>
      <c r="M22" s="86">
        <f t="shared" si="5"/>
        <v>0</v>
      </c>
      <c r="N22" s="53"/>
      <c r="O22" s="88" t="s">
        <v>82</v>
      </c>
      <c r="P22" s="6"/>
    </row>
    <row r="23" spans="1:16" ht="16.149999999999999" thickBot="1" x14ac:dyDescent="0.35">
      <c r="A23" s="1"/>
      <c r="B23" s="30"/>
      <c r="C23" s="30"/>
      <c r="D23" s="32"/>
      <c r="E23" s="30"/>
      <c r="F23" s="32"/>
      <c r="G23" s="30"/>
      <c r="H23" s="32"/>
      <c r="I23" s="32"/>
      <c r="J23" s="32"/>
      <c r="K23" s="32"/>
      <c r="L23" s="32"/>
      <c r="M23" s="32"/>
      <c r="N23" s="30"/>
      <c r="O23" s="2"/>
      <c r="P23" s="7"/>
    </row>
    <row r="24" spans="1:16" ht="20.45" customHeight="1" thickBot="1" x14ac:dyDescent="0.35">
      <c r="A24" s="1"/>
      <c r="B24" s="142" t="s">
        <v>188</v>
      </c>
      <c r="C24" s="15"/>
      <c r="D24" s="141"/>
      <c r="E24" s="15"/>
      <c r="F24" s="141"/>
      <c r="G24" s="15"/>
      <c r="H24" s="141"/>
      <c r="I24" s="44"/>
      <c r="J24" s="141"/>
      <c r="K24" s="44"/>
      <c r="L24" s="572"/>
      <c r="M24" s="573"/>
      <c r="N24" s="2"/>
      <c r="O24" s="143"/>
      <c r="P24" s="6"/>
    </row>
    <row r="25" spans="1:16" ht="15.6" x14ac:dyDescent="0.3">
      <c r="A25" s="1"/>
      <c r="B25" s="77" t="s">
        <v>34</v>
      </c>
      <c r="C25" s="49"/>
      <c r="D25" s="81">
        <v>0</v>
      </c>
      <c r="E25" s="49"/>
      <c r="F25" s="81">
        <v>0</v>
      </c>
      <c r="G25" s="49"/>
      <c r="H25" s="81">
        <v>0</v>
      </c>
      <c r="I25" s="50"/>
      <c r="J25" s="81">
        <v>60</v>
      </c>
      <c r="K25" s="50"/>
      <c r="L25" s="83">
        <f t="shared" ref="L25:L27" si="6">H25*J25</f>
        <v>0</v>
      </c>
      <c r="M25" s="84">
        <f t="shared" ref="M25:M27" si="7">L25*0.0929</f>
        <v>0</v>
      </c>
      <c r="N25" s="53"/>
      <c r="O25" s="88" t="s">
        <v>84</v>
      </c>
      <c r="P25" s="6"/>
    </row>
    <row r="26" spans="1:16" ht="15.6" x14ac:dyDescent="0.3">
      <c r="A26" s="1"/>
      <c r="B26" s="73" t="s">
        <v>172</v>
      </c>
      <c r="C26" s="49"/>
      <c r="D26" s="81">
        <v>0</v>
      </c>
      <c r="E26" s="49"/>
      <c r="F26" s="81">
        <v>0</v>
      </c>
      <c r="G26" s="49"/>
      <c r="H26" s="81">
        <v>0</v>
      </c>
      <c r="I26" s="50"/>
      <c r="J26" s="81">
        <v>120</v>
      </c>
      <c r="K26" s="50"/>
      <c r="L26" s="83">
        <f t="shared" si="6"/>
        <v>0</v>
      </c>
      <c r="M26" s="84">
        <f t="shared" si="7"/>
        <v>0</v>
      </c>
      <c r="N26" s="53"/>
      <c r="O26" s="88" t="s">
        <v>84</v>
      </c>
      <c r="P26" s="6"/>
    </row>
    <row r="27" spans="1:16" ht="16.149999999999999" thickBot="1" x14ac:dyDescent="0.35">
      <c r="A27" s="1"/>
      <c r="B27" s="75" t="s">
        <v>173</v>
      </c>
      <c r="C27" s="49"/>
      <c r="D27" s="82">
        <v>0</v>
      </c>
      <c r="E27" s="49"/>
      <c r="F27" s="82">
        <v>0</v>
      </c>
      <c r="G27" s="49"/>
      <c r="H27" s="82">
        <v>1</v>
      </c>
      <c r="I27" s="50"/>
      <c r="J27" s="82">
        <v>200</v>
      </c>
      <c r="K27" s="50"/>
      <c r="L27" s="85">
        <f t="shared" si="6"/>
        <v>200</v>
      </c>
      <c r="M27" s="86">
        <f t="shared" si="7"/>
        <v>18.579999999999998</v>
      </c>
      <c r="N27" s="53"/>
      <c r="O27" s="89" t="s">
        <v>84</v>
      </c>
      <c r="P27" s="6"/>
    </row>
    <row r="28" spans="1:16" ht="16.149999999999999" thickBot="1" x14ac:dyDescent="0.35">
      <c r="A28" s="1"/>
      <c r="B28" s="30"/>
      <c r="C28" s="30"/>
      <c r="D28" s="32"/>
      <c r="E28" s="30"/>
      <c r="F28" s="32"/>
      <c r="G28" s="30"/>
      <c r="H28" s="32"/>
      <c r="I28" s="32"/>
      <c r="J28" s="32"/>
      <c r="K28" s="32"/>
      <c r="L28" s="32"/>
      <c r="M28" s="32"/>
      <c r="N28" s="30"/>
      <c r="O28" s="2"/>
      <c r="P28" s="7"/>
    </row>
    <row r="29" spans="1:16" ht="16.149999999999999" thickBot="1" x14ac:dyDescent="0.35">
      <c r="A29" s="1"/>
      <c r="B29" s="144" t="s">
        <v>189</v>
      </c>
      <c r="C29" s="15"/>
      <c r="D29" s="139"/>
      <c r="E29" s="15"/>
      <c r="F29" s="139"/>
      <c r="G29" s="15"/>
      <c r="H29" s="139"/>
      <c r="I29" s="44"/>
      <c r="J29" s="139"/>
      <c r="K29" s="44"/>
      <c r="L29" s="585"/>
      <c r="M29" s="586"/>
      <c r="N29" s="2"/>
      <c r="O29" s="140"/>
      <c r="P29" s="6"/>
    </row>
    <row r="30" spans="1:16" ht="15.6" x14ac:dyDescent="0.3">
      <c r="A30" s="1"/>
      <c r="B30" s="77" t="s">
        <v>38</v>
      </c>
      <c r="C30" s="49"/>
      <c r="D30" s="81">
        <v>0</v>
      </c>
      <c r="E30" s="49"/>
      <c r="F30" s="81">
        <v>0</v>
      </c>
      <c r="G30" s="49"/>
      <c r="H30" s="81">
        <v>0</v>
      </c>
      <c r="I30" s="50"/>
      <c r="J30" s="81">
        <v>60</v>
      </c>
      <c r="K30" s="50"/>
      <c r="L30" s="83">
        <f t="shared" ref="L30:L33" si="8">H30*J30</f>
        <v>0</v>
      </c>
      <c r="M30" s="84">
        <f t="shared" ref="M30:M33" si="9">L30*0.0929</f>
        <v>0</v>
      </c>
      <c r="N30" s="53"/>
      <c r="O30" s="88" t="s">
        <v>85</v>
      </c>
      <c r="P30" s="6"/>
    </row>
    <row r="31" spans="1:16" ht="15.6" x14ac:dyDescent="0.3">
      <c r="A31" s="1"/>
      <c r="B31" s="73" t="s">
        <v>169</v>
      </c>
      <c r="C31" s="49"/>
      <c r="D31" s="81">
        <v>0</v>
      </c>
      <c r="E31" s="49"/>
      <c r="F31" s="81">
        <v>0</v>
      </c>
      <c r="G31" s="49"/>
      <c r="H31" s="81">
        <v>1</v>
      </c>
      <c r="I31" s="50"/>
      <c r="J31" s="81">
        <v>120</v>
      </c>
      <c r="K31" s="50"/>
      <c r="L31" s="83">
        <f t="shared" si="8"/>
        <v>120</v>
      </c>
      <c r="M31" s="84">
        <f t="shared" si="9"/>
        <v>11.148</v>
      </c>
      <c r="N31" s="53"/>
      <c r="O31" s="88" t="s">
        <v>85</v>
      </c>
      <c r="P31" s="6"/>
    </row>
    <row r="32" spans="1:16" ht="15.6" x14ac:dyDescent="0.3">
      <c r="A32" s="1"/>
      <c r="B32" s="73" t="s">
        <v>170</v>
      </c>
      <c r="C32" s="49"/>
      <c r="D32" s="81">
        <v>0</v>
      </c>
      <c r="E32" s="49"/>
      <c r="F32" s="81">
        <v>0</v>
      </c>
      <c r="G32" s="49"/>
      <c r="H32" s="81">
        <v>0</v>
      </c>
      <c r="I32" s="50"/>
      <c r="J32" s="81">
        <v>252</v>
      </c>
      <c r="K32" s="50"/>
      <c r="L32" s="83">
        <f t="shared" si="8"/>
        <v>0</v>
      </c>
      <c r="M32" s="84">
        <f t="shared" si="9"/>
        <v>0</v>
      </c>
      <c r="N32" s="53"/>
      <c r="O32" s="88" t="s">
        <v>85</v>
      </c>
      <c r="P32" s="6"/>
    </row>
    <row r="33" spans="1:16" ht="16.5" thickBot="1" x14ac:dyDescent="0.3">
      <c r="A33" s="1"/>
      <c r="B33" s="75" t="s">
        <v>171</v>
      </c>
      <c r="C33" s="49"/>
      <c r="D33" s="82">
        <v>0</v>
      </c>
      <c r="E33" s="49"/>
      <c r="F33" s="82">
        <v>0</v>
      </c>
      <c r="G33" s="49"/>
      <c r="H33" s="82">
        <v>0</v>
      </c>
      <c r="I33" s="50"/>
      <c r="J33" s="82">
        <v>399</v>
      </c>
      <c r="K33" s="50"/>
      <c r="L33" s="85">
        <f t="shared" si="8"/>
        <v>0</v>
      </c>
      <c r="M33" s="86">
        <f t="shared" si="9"/>
        <v>0</v>
      </c>
      <c r="N33" s="53"/>
      <c r="O33" s="89" t="s">
        <v>85</v>
      </c>
      <c r="P33" s="6"/>
    </row>
    <row r="34" spans="1:16" ht="16.149999999999999" thickBot="1" x14ac:dyDescent="0.35">
      <c r="A34" s="1"/>
      <c r="B34" s="30"/>
      <c r="C34" s="30"/>
      <c r="D34" s="32"/>
      <c r="E34" s="30"/>
      <c r="F34" s="32"/>
      <c r="G34" s="30"/>
      <c r="H34" s="32"/>
      <c r="I34" s="32"/>
      <c r="J34" s="32"/>
      <c r="K34" s="32"/>
      <c r="L34" s="32"/>
      <c r="M34" s="32"/>
      <c r="N34" s="30"/>
      <c r="O34" s="2"/>
      <c r="P34" s="7"/>
    </row>
    <row r="35" spans="1:16" ht="16.149999999999999" thickBot="1" x14ac:dyDescent="0.35">
      <c r="A35" s="1"/>
      <c r="B35" s="79" t="s">
        <v>60</v>
      </c>
      <c r="C35" s="15"/>
      <c r="D35" s="110"/>
      <c r="E35" s="15"/>
      <c r="F35" s="110"/>
      <c r="G35" s="15"/>
      <c r="H35" s="110"/>
      <c r="I35" s="44"/>
      <c r="J35" s="110"/>
      <c r="K35" s="44"/>
      <c r="L35" s="587"/>
      <c r="M35" s="588"/>
      <c r="N35" s="2"/>
      <c r="O35" s="113"/>
      <c r="P35" s="6"/>
    </row>
    <row r="36" spans="1:16" ht="15.6" x14ac:dyDescent="0.3">
      <c r="A36" s="1"/>
      <c r="B36" s="111" t="s">
        <v>42</v>
      </c>
      <c r="C36" s="49"/>
      <c r="D36" s="81">
        <v>0</v>
      </c>
      <c r="E36" s="49"/>
      <c r="F36" s="81">
        <v>0</v>
      </c>
      <c r="G36" s="49"/>
      <c r="H36" s="81">
        <v>0</v>
      </c>
      <c r="I36" s="50"/>
      <c r="J36" s="81">
        <v>185</v>
      </c>
      <c r="K36" s="50"/>
      <c r="L36" s="83">
        <f t="shared" ref="L36:L37" si="10">H36*J36</f>
        <v>0</v>
      </c>
      <c r="M36" s="84">
        <f t="shared" ref="M36:M37" si="11">L36*0.0929</f>
        <v>0</v>
      </c>
      <c r="N36" s="53"/>
      <c r="O36" s="88" t="s">
        <v>83</v>
      </c>
      <c r="P36" s="6"/>
    </row>
    <row r="37" spans="1:16" ht="15.6" x14ac:dyDescent="0.3">
      <c r="A37" s="1"/>
      <c r="B37" s="73" t="s">
        <v>91</v>
      </c>
      <c r="C37" s="49"/>
      <c r="D37" s="81">
        <v>0</v>
      </c>
      <c r="E37" s="49"/>
      <c r="F37" s="81">
        <v>0</v>
      </c>
      <c r="G37" s="49"/>
      <c r="H37" s="81">
        <v>1</v>
      </c>
      <c r="I37" s="50"/>
      <c r="J37" s="81">
        <v>215</v>
      </c>
      <c r="K37" s="50"/>
      <c r="L37" s="83">
        <f t="shared" si="10"/>
        <v>215</v>
      </c>
      <c r="M37" s="84">
        <f t="shared" si="11"/>
        <v>19.973499999999998</v>
      </c>
      <c r="N37" s="53"/>
      <c r="O37" s="88" t="s">
        <v>83</v>
      </c>
      <c r="P37" s="6"/>
    </row>
    <row r="38" spans="1:16" ht="16.149999999999999" thickBot="1" x14ac:dyDescent="0.35">
      <c r="A38" s="1"/>
      <c r="B38" s="75" t="s">
        <v>101</v>
      </c>
      <c r="C38" s="49"/>
      <c r="D38" s="82">
        <v>0</v>
      </c>
      <c r="E38" s="49"/>
      <c r="F38" s="82">
        <v>0</v>
      </c>
      <c r="G38" s="49"/>
      <c r="H38" s="82">
        <v>0</v>
      </c>
      <c r="I38" s="50"/>
      <c r="J38" s="82">
        <v>210</v>
      </c>
      <c r="K38" s="50"/>
      <c r="L38" s="85">
        <v>0</v>
      </c>
      <c r="M38" s="86"/>
      <c r="N38" s="53"/>
      <c r="O38" s="88" t="s">
        <v>106</v>
      </c>
      <c r="P38" s="6"/>
    </row>
    <row r="39" spans="1:16" ht="16.149999999999999" thickBot="1" x14ac:dyDescent="0.35">
      <c r="A39" s="1"/>
      <c r="B39" s="30"/>
      <c r="C39" s="30"/>
      <c r="D39" s="32"/>
      <c r="E39" s="30"/>
      <c r="F39" s="32"/>
      <c r="G39" s="30"/>
      <c r="H39" s="32"/>
      <c r="I39" s="32"/>
      <c r="J39" s="32"/>
      <c r="K39" s="32"/>
      <c r="L39" s="32"/>
      <c r="M39" s="32"/>
      <c r="N39" s="30"/>
      <c r="O39" s="2"/>
      <c r="P39" s="7"/>
    </row>
    <row r="40" spans="1:16" ht="15.75" x14ac:dyDescent="0.25">
      <c r="A40" s="1"/>
      <c r="B40" s="152" t="s">
        <v>62</v>
      </c>
      <c r="C40" s="15"/>
      <c r="D40" s="151"/>
      <c r="E40" s="15"/>
      <c r="F40" s="151"/>
      <c r="G40" s="15"/>
      <c r="H40" s="151"/>
      <c r="I40" s="44"/>
      <c r="J40" s="151"/>
      <c r="K40" s="44"/>
      <c r="L40" s="589"/>
      <c r="M40" s="590"/>
      <c r="N40" s="2"/>
      <c r="O40" s="153"/>
      <c r="P40" s="6"/>
    </row>
    <row r="41" spans="1:16" ht="16.5" thickBot="1" x14ac:dyDescent="0.3">
      <c r="A41" s="1"/>
      <c r="B41" s="73" t="s">
        <v>63</v>
      </c>
      <c r="C41" s="49"/>
      <c r="D41" s="81">
        <v>2</v>
      </c>
      <c r="E41" s="49"/>
      <c r="F41" s="81">
        <v>0</v>
      </c>
      <c r="G41" s="49"/>
      <c r="H41" s="81">
        <v>1</v>
      </c>
      <c r="I41" s="50"/>
      <c r="J41" s="81">
        <v>220</v>
      </c>
      <c r="K41" s="50"/>
      <c r="L41" s="83">
        <f t="shared" ref="L41:L44" si="12">H41*J41</f>
        <v>220</v>
      </c>
      <c r="M41" s="84">
        <f t="shared" ref="M41:M44" si="13">L41*0.0929</f>
        <v>20.437999999999999</v>
      </c>
      <c r="N41" s="53"/>
      <c r="O41" s="457" t="s">
        <v>86</v>
      </c>
      <c r="P41" s="6"/>
    </row>
    <row r="42" spans="1:16" ht="15.6" hidden="1" x14ac:dyDescent="0.3">
      <c r="A42" s="1"/>
      <c r="B42" s="73"/>
      <c r="C42" s="49"/>
      <c r="D42" s="81">
        <v>0</v>
      </c>
      <c r="E42" s="49"/>
      <c r="F42" s="81">
        <v>0</v>
      </c>
      <c r="G42" s="49"/>
      <c r="H42" s="81">
        <v>0</v>
      </c>
      <c r="I42" s="50"/>
      <c r="J42" s="81">
        <v>0</v>
      </c>
      <c r="K42" s="50"/>
      <c r="L42" s="83">
        <f t="shared" si="12"/>
        <v>0</v>
      </c>
      <c r="M42" s="84">
        <f t="shared" si="13"/>
        <v>0</v>
      </c>
      <c r="N42" s="53"/>
      <c r="O42" s="363"/>
      <c r="P42" s="6"/>
    </row>
    <row r="43" spans="1:16" ht="15.6" hidden="1" x14ac:dyDescent="0.3">
      <c r="A43" s="1"/>
      <c r="B43" s="73"/>
      <c r="C43" s="49"/>
      <c r="D43" s="81">
        <v>0</v>
      </c>
      <c r="E43" s="49"/>
      <c r="F43" s="81">
        <v>0</v>
      </c>
      <c r="G43" s="49"/>
      <c r="H43" s="81">
        <v>0</v>
      </c>
      <c r="I43" s="50"/>
      <c r="J43" s="81">
        <v>0</v>
      </c>
      <c r="K43" s="50"/>
      <c r="L43" s="83">
        <f t="shared" si="12"/>
        <v>0</v>
      </c>
      <c r="M43" s="84">
        <f t="shared" si="13"/>
        <v>0</v>
      </c>
      <c r="N43" s="53"/>
      <c r="O43" s="88"/>
      <c r="P43" s="6"/>
    </row>
    <row r="44" spans="1:16" ht="16.149999999999999" hidden="1" thickBot="1" x14ac:dyDescent="0.35">
      <c r="A44" s="1"/>
      <c r="B44" s="75"/>
      <c r="C44" s="49"/>
      <c r="D44" s="82">
        <v>0</v>
      </c>
      <c r="E44" s="49"/>
      <c r="F44" s="82">
        <v>0</v>
      </c>
      <c r="G44" s="49"/>
      <c r="H44" s="82">
        <v>0</v>
      </c>
      <c r="I44" s="50"/>
      <c r="J44" s="82">
        <v>0</v>
      </c>
      <c r="K44" s="50"/>
      <c r="L44" s="85">
        <f t="shared" si="12"/>
        <v>0</v>
      </c>
      <c r="M44" s="86">
        <f t="shared" si="13"/>
        <v>0</v>
      </c>
      <c r="N44" s="53"/>
      <c r="O44" s="89"/>
      <c r="P44" s="6"/>
    </row>
    <row r="45" spans="1:16" ht="16.5" thickBot="1" x14ac:dyDescent="0.3">
      <c r="A45" s="1"/>
      <c r="B45" s="30"/>
      <c r="C45" s="30"/>
      <c r="D45" s="32"/>
      <c r="E45" s="30"/>
      <c r="F45" s="32"/>
      <c r="G45" s="30"/>
      <c r="H45" s="32"/>
      <c r="I45" s="32"/>
      <c r="J45" s="32"/>
      <c r="K45" s="32"/>
      <c r="L45" s="32"/>
      <c r="M45" s="32"/>
      <c r="N45" s="30"/>
      <c r="O45" s="2"/>
      <c r="P45" s="7"/>
    </row>
    <row r="46" spans="1:16" ht="16.5" thickBot="1" x14ac:dyDescent="0.3">
      <c r="A46" s="1"/>
      <c r="B46" s="62" t="s">
        <v>48</v>
      </c>
      <c r="C46" s="15"/>
      <c r="D46" s="72"/>
      <c r="E46" s="15"/>
      <c r="F46" s="72"/>
      <c r="G46" s="15"/>
      <c r="H46" s="72"/>
      <c r="I46" s="44"/>
      <c r="J46" s="72"/>
      <c r="K46" s="44"/>
      <c r="L46" s="66">
        <f>SUM(L8:L44)</f>
        <v>2905</v>
      </c>
      <c r="M46" s="67">
        <f>SUM(M8:M44)</f>
        <v>269.87450000000001</v>
      </c>
      <c r="N46" s="2"/>
      <c r="O46" s="118"/>
      <c r="P46" s="6"/>
    </row>
    <row r="47" spans="1:16" ht="16.5" thickBot="1" x14ac:dyDescent="0.3">
      <c r="A47" s="1"/>
      <c r="B47" s="63" t="s">
        <v>49</v>
      </c>
      <c r="C47" s="15"/>
      <c r="D47" s="119">
        <v>0.15</v>
      </c>
      <c r="E47" s="15"/>
      <c r="F47" s="72"/>
      <c r="G47" s="15"/>
      <c r="H47" s="72"/>
      <c r="I47" s="44"/>
      <c r="J47" s="72"/>
      <c r="K47" s="44"/>
      <c r="L47" s="68">
        <f>SUMPRODUCT(L46*0.15)</f>
        <v>435.75</v>
      </c>
      <c r="M47" s="69">
        <f>SUMPRODUCT(M46*0.15)</f>
        <v>40.481175</v>
      </c>
      <c r="N47" s="2"/>
      <c r="O47" s="88"/>
      <c r="P47" s="6"/>
    </row>
    <row r="48" spans="1:16" ht="16.5" thickBot="1" x14ac:dyDescent="0.3">
      <c r="A48" s="1"/>
      <c r="B48" s="64" t="s">
        <v>50</v>
      </c>
      <c r="C48" s="15"/>
      <c r="D48" s="72"/>
      <c r="E48" s="15"/>
      <c r="F48" s="72"/>
      <c r="G48" s="15"/>
      <c r="H48" s="72"/>
      <c r="I48" s="44"/>
      <c r="J48" s="72"/>
      <c r="K48" s="44"/>
      <c r="L48" s="70">
        <f>SUM(L46,L47)</f>
        <v>3340.75</v>
      </c>
      <c r="M48" s="71">
        <f>SUM(M46,M47)</f>
        <v>310.35567500000002</v>
      </c>
      <c r="N48" s="2"/>
      <c r="O48" s="89"/>
      <c r="P48" s="6"/>
    </row>
    <row r="49" spans="1:19" ht="16.5" thickBot="1" x14ac:dyDescent="0.3">
      <c r="A49" s="1"/>
      <c r="B49" s="30"/>
      <c r="C49" s="30"/>
      <c r="D49" s="32"/>
      <c r="E49" s="30"/>
      <c r="F49" s="32"/>
      <c r="G49" s="30"/>
      <c r="H49" s="32"/>
      <c r="I49" s="32"/>
      <c r="J49" s="32"/>
      <c r="K49" s="32"/>
      <c r="L49" s="32"/>
      <c r="M49" s="32"/>
      <c r="N49" s="30"/>
      <c r="O49" s="2"/>
      <c r="P49" s="7"/>
    </row>
    <row r="50" spans="1:19" s="13" customFormat="1" ht="48.6" customHeight="1" thickBot="1" x14ac:dyDescent="0.3">
      <c r="B50" s="126" t="s">
        <v>5</v>
      </c>
      <c r="C50" s="95"/>
      <c r="D50" s="126" t="s">
        <v>16</v>
      </c>
      <c r="E50" s="95"/>
      <c r="F50" s="126"/>
      <c r="G50" s="95"/>
      <c r="H50" s="126"/>
      <c r="I50" s="28"/>
      <c r="J50" s="126"/>
      <c r="K50" s="28"/>
      <c r="L50" s="546" t="s">
        <v>55</v>
      </c>
      <c r="M50" s="548"/>
      <c r="N50" s="95"/>
      <c r="O50" s="126" t="s">
        <v>6</v>
      </c>
      <c r="P50" s="9"/>
      <c r="Q50" s="616"/>
      <c r="R50" s="616"/>
      <c r="S50" s="10"/>
    </row>
    <row r="51" spans="1:19" s="1" customFormat="1" ht="15.75" x14ac:dyDescent="0.25">
      <c r="B51" s="217" t="s">
        <v>53</v>
      </c>
      <c r="C51" s="15"/>
      <c r="D51" s="218"/>
      <c r="E51" s="15"/>
      <c r="F51" s="218"/>
      <c r="G51" s="15"/>
      <c r="H51" s="218"/>
      <c r="I51" s="44"/>
      <c r="J51" s="218"/>
      <c r="K51" s="44"/>
      <c r="L51" s="612"/>
      <c r="M51" s="613"/>
      <c r="N51" s="2"/>
      <c r="O51" s="219"/>
      <c r="P51" s="6"/>
      <c r="Q51" s="185"/>
      <c r="R51" s="132"/>
      <c r="S51" s="5"/>
    </row>
    <row r="52" spans="1:19" s="1" customFormat="1" ht="15.75" x14ac:dyDescent="0.25">
      <c r="B52" s="73" t="s">
        <v>54</v>
      </c>
      <c r="C52" s="49"/>
      <c r="D52" s="81">
        <v>16</v>
      </c>
      <c r="E52" s="49"/>
      <c r="F52" s="81"/>
      <c r="G52" s="49"/>
      <c r="H52" s="81"/>
      <c r="I52" s="50"/>
      <c r="J52" s="81"/>
      <c r="K52" s="50"/>
      <c r="L52" s="574">
        <f>D52</f>
        <v>16</v>
      </c>
      <c r="M52" s="575"/>
      <c r="N52" s="53"/>
      <c r="O52" s="88">
        <v>9</v>
      </c>
      <c r="P52" s="6"/>
      <c r="Q52" s="185"/>
      <c r="R52" s="132"/>
      <c r="S52" s="5"/>
    </row>
    <row r="53" spans="1:19" s="1" customFormat="1" ht="16.149999999999999" hidden="1" thickBot="1" x14ac:dyDescent="0.35">
      <c r="B53" s="75" t="s">
        <v>7</v>
      </c>
      <c r="C53" s="49"/>
      <c r="D53" s="82">
        <v>0</v>
      </c>
      <c r="E53" s="49"/>
      <c r="F53" s="82"/>
      <c r="G53" s="49"/>
      <c r="H53" s="82"/>
      <c r="I53" s="50"/>
      <c r="J53" s="82"/>
      <c r="K53" s="50"/>
      <c r="L53" s="597">
        <f>D53</f>
        <v>0</v>
      </c>
      <c r="M53" s="598"/>
      <c r="N53" s="53"/>
      <c r="O53" s="89"/>
      <c r="P53" s="6"/>
      <c r="Q53" s="185"/>
      <c r="R53" s="132"/>
      <c r="S53" s="5"/>
    </row>
    <row r="54" spans="1:19" s="1" customFormat="1" ht="10.9" customHeight="1" thickBot="1" x14ac:dyDescent="0.3">
      <c r="B54" s="30"/>
      <c r="C54" s="30"/>
      <c r="D54" s="32"/>
      <c r="E54" s="30"/>
      <c r="F54" s="32"/>
      <c r="G54" s="30"/>
      <c r="H54" s="32"/>
      <c r="I54" s="32"/>
      <c r="J54" s="32"/>
      <c r="K54" s="32"/>
      <c r="L54" s="32"/>
      <c r="M54" s="32"/>
      <c r="N54" s="30"/>
      <c r="O54" s="16"/>
      <c r="P54" s="7"/>
      <c r="Q54" s="186"/>
      <c r="R54" s="7"/>
      <c r="S54" s="7"/>
    </row>
    <row r="55" spans="1:19" s="1" customFormat="1" ht="16.5" thickBot="1" x14ac:dyDescent="0.3">
      <c r="B55" s="131" t="s">
        <v>56</v>
      </c>
      <c r="C55" s="49"/>
      <c r="D55" s="99"/>
      <c r="E55" s="49"/>
      <c r="F55" s="99"/>
      <c r="G55" s="49"/>
      <c r="H55" s="99"/>
      <c r="I55" s="50"/>
      <c r="J55" s="99"/>
      <c r="K55" s="50"/>
      <c r="L55" s="599">
        <f>SUM(L52:L53)</f>
        <v>16</v>
      </c>
      <c r="M55" s="600"/>
      <c r="N55" s="53"/>
      <c r="O55" s="183"/>
      <c r="P55" s="6"/>
      <c r="Q55" s="185"/>
      <c r="R55" s="132"/>
      <c r="S55" s="5"/>
    </row>
    <row r="56" spans="1:19" s="1" customFormat="1" ht="18" customHeight="1" thickBot="1" x14ac:dyDescent="0.3">
      <c r="B56" s="30"/>
      <c r="C56" s="30"/>
      <c r="D56" s="32"/>
      <c r="E56" s="30"/>
      <c r="F56" s="32"/>
      <c r="G56" s="30"/>
      <c r="H56" s="32"/>
      <c r="I56" s="32"/>
      <c r="J56" s="32"/>
      <c r="K56" s="32"/>
      <c r="L56" s="32"/>
      <c r="M56" s="32"/>
      <c r="N56" s="30"/>
      <c r="O56" s="16"/>
      <c r="P56" s="7"/>
      <c r="Q56" s="186"/>
      <c r="R56" s="7"/>
      <c r="S56" s="7"/>
    </row>
    <row r="57" spans="1:19" s="13" customFormat="1" ht="25.9" customHeight="1" thickBot="1" x14ac:dyDescent="0.3">
      <c r="B57" s="491"/>
      <c r="C57" s="492"/>
      <c r="D57" s="492"/>
      <c r="E57" s="492"/>
      <c r="F57" s="492"/>
      <c r="G57" s="492"/>
      <c r="H57" s="492"/>
      <c r="I57" s="492"/>
      <c r="J57" s="492"/>
      <c r="K57" s="492"/>
      <c r="L57" s="492"/>
      <c r="M57" s="492"/>
      <c r="N57" s="492"/>
      <c r="O57" s="493"/>
      <c r="P57" s="9"/>
      <c r="Q57" s="616"/>
      <c r="R57" s="616"/>
      <c r="S57" s="10"/>
    </row>
    <row r="58" spans="1:19" s="1" customFormat="1" ht="266.45" customHeight="1" thickBot="1" x14ac:dyDescent="0.3">
      <c r="B58" s="609" t="s">
        <v>206</v>
      </c>
      <c r="C58" s="610"/>
      <c r="D58" s="610"/>
      <c r="E58" s="610"/>
      <c r="F58" s="610"/>
      <c r="G58" s="610"/>
      <c r="H58" s="610"/>
      <c r="I58" s="610"/>
      <c r="J58" s="610"/>
      <c r="K58" s="610"/>
      <c r="L58" s="610"/>
      <c r="M58" s="610"/>
      <c r="N58" s="610"/>
      <c r="O58" s="611"/>
      <c r="P58" s="6"/>
      <c r="Q58" s="185"/>
      <c r="R58" s="132"/>
      <c r="S58" s="5"/>
    </row>
    <row r="59" spans="1:19" s="1" customFormat="1" ht="266.45" customHeight="1" x14ac:dyDescent="0.25">
      <c r="B59" s="518"/>
      <c r="C59" s="518"/>
      <c r="D59" s="518"/>
      <c r="E59" s="518"/>
      <c r="F59" s="518"/>
      <c r="G59" s="518"/>
      <c r="H59" s="518"/>
      <c r="I59" s="518"/>
      <c r="J59" s="518"/>
      <c r="K59" s="518"/>
      <c r="L59" s="518"/>
      <c r="M59" s="518"/>
      <c r="N59" s="518"/>
      <c r="O59" s="518"/>
      <c r="P59" s="6"/>
      <c r="Q59" s="185"/>
      <c r="R59" s="132"/>
      <c r="S59" s="5"/>
    </row>
    <row r="61" spans="1:19" ht="94.15" customHeight="1" thickBot="1" x14ac:dyDescent="0.3">
      <c r="B61" s="549"/>
      <c r="C61" s="549"/>
      <c r="D61" s="549"/>
      <c r="E61" s="549"/>
      <c r="F61" s="549"/>
      <c r="G61" s="549"/>
      <c r="H61" s="549"/>
      <c r="I61" s="549"/>
      <c r="J61" s="549"/>
      <c r="K61" s="549"/>
      <c r="L61" s="549"/>
      <c r="M61" s="549"/>
      <c r="N61" s="549"/>
      <c r="O61" s="549"/>
    </row>
    <row r="62" spans="1:19" ht="38.25" x14ac:dyDescent="0.25">
      <c r="B62" s="124" t="s">
        <v>5</v>
      </c>
      <c r="C62" s="214"/>
      <c r="D62" s="124" t="s">
        <v>16</v>
      </c>
      <c r="E62" s="214"/>
      <c r="F62" s="124" t="s">
        <v>17</v>
      </c>
      <c r="G62" s="214"/>
      <c r="H62" s="124" t="s">
        <v>18</v>
      </c>
      <c r="I62" s="215"/>
      <c r="J62" s="124" t="s">
        <v>64</v>
      </c>
      <c r="K62" s="215"/>
      <c r="L62" s="558" t="s">
        <v>20</v>
      </c>
      <c r="M62" s="559"/>
      <c r="N62" s="214"/>
      <c r="O62" s="124" t="s">
        <v>6</v>
      </c>
    </row>
    <row r="63" spans="1:19" ht="15.75" thickBot="1" x14ac:dyDescent="0.3">
      <c r="B63" s="93"/>
      <c r="C63" s="18"/>
      <c r="D63" s="96"/>
      <c r="E63" s="18"/>
      <c r="F63" s="96"/>
      <c r="G63" s="18"/>
      <c r="H63" s="96"/>
      <c r="I63" s="18"/>
      <c r="J63" s="115" t="s">
        <v>0</v>
      </c>
      <c r="K63" s="114"/>
      <c r="L63" s="116" t="s">
        <v>0</v>
      </c>
      <c r="M63" s="117" t="s">
        <v>1</v>
      </c>
      <c r="N63" s="18"/>
      <c r="O63" s="97"/>
    </row>
    <row r="64" spans="1:19" ht="15.75" thickBot="1" x14ac:dyDescent="0.3">
      <c r="B64" s="30"/>
      <c r="C64" s="30"/>
      <c r="D64" s="32"/>
      <c r="E64" s="30"/>
      <c r="F64" s="32"/>
      <c r="G64" s="30"/>
      <c r="H64" s="32"/>
      <c r="I64" s="32"/>
      <c r="J64" s="32"/>
      <c r="K64" s="32"/>
      <c r="L64" s="32"/>
      <c r="M64" s="32"/>
      <c r="N64" s="30"/>
      <c r="O64" s="2"/>
    </row>
    <row r="65" spans="1:16" ht="41.25" thickBot="1" x14ac:dyDescent="0.3">
      <c r="B65" s="146" t="s">
        <v>186</v>
      </c>
      <c r="C65" s="15"/>
      <c r="D65" s="145"/>
      <c r="E65" s="15"/>
      <c r="F65" s="145"/>
      <c r="G65" s="15"/>
      <c r="H65" s="145"/>
      <c r="I65" s="44"/>
      <c r="J65" s="145"/>
      <c r="K65" s="44"/>
      <c r="L65" s="614"/>
      <c r="M65" s="615"/>
      <c r="N65" s="2"/>
      <c r="O65" s="147"/>
    </row>
    <row r="66" spans="1:16" ht="15.75" thickBot="1" x14ac:dyDescent="0.3">
      <c r="B66" s="30"/>
      <c r="C66" s="30"/>
      <c r="D66" s="32"/>
      <c r="E66" s="30"/>
      <c r="F66" s="32"/>
      <c r="G66" s="30"/>
      <c r="H66" s="32"/>
      <c r="I66" s="32"/>
      <c r="J66" s="32"/>
      <c r="K66" s="32"/>
      <c r="L66" s="32"/>
      <c r="M66" s="32"/>
      <c r="N66" s="30"/>
      <c r="O66" s="2"/>
    </row>
    <row r="67" spans="1:16" ht="38.450000000000003" customHeight="1" x14ac:dyDescent="0.25">
      <c r="B67" s="90" t="s">
        <v>21</v>
      </c>
      <c r="C67" s="15"/>
      <c r="D67" s="91"/>
      <c r="E67" s="15"/>
      <c r="F67" s="91"/>
      <c r="G67" s="15"/>
      <c r="H67" s="91"/>
      <c r="I67" s="44"/>
      <c r="J67" s="91"/>
      <c r="K67" s="44"/>
      <c r="L67" s="583"/>
      <c r="M67" s="584"/>
      <c r="N67" s="2"/>
      <c r="O67" s="92"/>
    </row>
    <row r="68" spans="1:16" ht="21" customHeight="1" x14ac:dyDescent="0.25">
      <c r="B68" s="73" t="s">
        <v>174</v>
      </c>
      <c r="C68" s="48"/>
      <c r="D68" s="81">
        <v>1</v>
      </c>
      <c r="E68" s="49"/>
      <c r="F68" s="81">
        <v>0</v>
      </c>
      <c r="G68" s="49"/>
      <c r="H68" s="81">
        <v>1</v>
      </c>
      <c r="I68" s="50"/>
      <c r="J68" s="81">
        <v>100</v>
      </c>
      <c r="K68" s="50"/>
      <c r="L68" s="83">
        <f t="shared" ref="L68:L71" si="14">H68*J68</f>
        <v>100</v>
      </c>
      <c r="M68" s="84">
        <f t="shared" ref="M68:M71" si="15">L68*0.0929</f>
        <v>9.2899999999999991</v>
      </c>
      <c r="N68" s="51"/>
      <c r="O68" s="88" t="s">
        <v>71</v>
      </c>
    </row>
    <row r="69" spans="1:16" ht="18.600000000000001" customHeight="1" x14ac:dyDescent="0.25">
      <c r="B69" s="73" t="s">
        <v>22</v>
      </c>
      <c r="C69" s="48"/>
      <c r="D69" s="81">
        <v>1</v>
      </c>
      <c r="E69" s="49"/>
      <c r="F69" s="81">
        <v>0</v>
      </c>
      <c r="G69" s="49"/>
      <c r="H69" s="81">
        <v>3</v>
      </c>
      <c r="I69" s="50"/>
      <c r="J69" s="81">
        <v>120</v>
      </c>
      <c r="K69" s="50"/>
      <c r="L69" s="83">
        <f t="shared" si="14"/>
        <v>360</v>
      </c>
      <c r="M69" s="84">
        <f t="shared" si="15"/>
        <v>33.443999999999996</v>
      </c>
      <c r="N69" s="51"/>
      <c r="O69" s="88" t="s">
        <v>71</v>
      </c>
    </row>
    <row r="70" spans="1:16" ht="20.45" customHeight="1" x14ac:dyDescent="0.25">
      <c r="B70" s="73" t="s">
        <v>68</v>
      </c>
      <c r="C70" s="48"/>
      <c r="D70" s="81">
        <v>1</v>
      </c>
      <c r="E70" s="49"/>
      <c r="F70" s="81">
        <v>0</v>
      </c>
      <c r="G70" s="49"/>
      <c r="H70" s="81">
        <v>1</v>
      </c>
      <c r="I70" s="50"/>
      <c r="J70" s="81">
        <v>150</v>
      </c>
      <c r="K70" s="50"/>
      <c r="L70" s="83">
        <f t="shared" si="14"/>
        <v>150</v>
      </c>
      <c r="M70" s="84">
        <f t="shared" si="15"/>
        <v>13.934999999999999</v>
      </c>
      <c r="N70" s="51"/>
      <c r="O70" s="88" t="s">
        <v>71</v>
      </c>
    </row>
    <row r="71" spans="1:16" ht="18" customHeight="1" thickBot="1" x14ac:dyDescent="0.3">
      <c r="B71" s="75" t="s">
        <v>67</v>
      </c>
      <c r="C71" s="48"/>
      <c r="D71" s="82">
        <v>1</v>
      </c>
      <c r="E71" s="49"/>
      <c r="F71" s="82">
        <v>0</v>
      </c>
      <c r="G71" s="49"/>
      <c r="H71" s="82">
        <v>1</v>
      </c>
      <c r="I71" s="50"/>
      <c r="J71" s="82">
        <v>216</v>
      </c>
      <c r="K71" s="50"/>
      <c r="L71" s="85">
        <f t="shared" si="14"/>
        <v>216</v>
      </c>
      <c r="M71" s="86">
        <f t="shared" si="15"/>
        <v>20.066399999999998</v>
      </c>
      <c r="N71" s="51"/>
      <c r="O71" s="89" t="s">
        <v>71</v>
      </c>
    </row>
    <row r="72" spans="1:16" ht="15.75" thickBot="1" x14ac:dyDescent="0.3">
      <c r="B72" s="30"/>
      <c r="C72" s="30"/>
      <c r="D72" s="32"/>
      <c r="E72" s="30"/>
      <c r="F72" s="32"/>
      <c r="G72" s="30"/>
      <c r="H72" s="32"/>
      <c r="I72" s="32"/>
      <c r="J72" s="32"/>
      <c r="K72" s="32"/>
      <c r="L72" s="32"/>
      <c r="M72" s="32"/>
      <c r="N72" s="30"/>
      <c r="O72" s="2"/>
    </row>
    <row r="73" spans="1:16" ht="15.75" x14ac:dyDescent="0.25">
      <c r="B73" s="120" t="s">
        <v>194</v>
      </c>
      <c r="C73" s="15"/>
      <c r="D73" s="121"/>
      <c r="E73" s="15"/>
      <c r="F73" s="121"/>
      <c r="G73" s="15"/>
      <c r="H73" s="121"/>
      <c r="I73" s="44"/>
      <c r="J73" s="121"/>
      <c r="K73" s="44"/>
      <c r="L73" s="595"/>
      <c r="M73" s="596"/>
      <c r="N73" s="2"/>
      <c r="O73" s="122"/>
    </row>
    <row r="74" spans="1:16" ht="15.75" x14ac:dyDescent="0.25">
      <c r="A74" s="1"/>
      <c r="B74" s="73" t="s">
        <v>26</v>
      </c>
      <c r="C74" s="49"/>
      <c r="D74" s="81">
        <v>1</v>
      </c>
      <c r="E74" s="49"/>
      <c r="F74" s="81">
        <v>0</v>
      </c>
      <c r="G74" s="49"/>
      <c r="H74" s="81">
        <v>3</v>
      </c>
      <c r="I74" s="50"/>
      <c r="J74" s="81">
        <v>64</v>
      </c>
      <c r="K74" s="50"/>
      <c r="L74" s="83">
        <f t="shared" ref="L74:L75" si="16">H74*J74</f>
        <v>192</v>
      </c>
      <c r="M74" s="84">
        <f t="shared" ref="M74:M75" si="17">L74*0.0929</f>
        <v>17.8368</v>
      </c>
      <c r="N74" s="53"/>
      <c r="O74" s="88" t="s">
        <v>81</v>
      </c>
      <c r="P74" s="7"/>
    </row>
    <row r="75" spans="1:16" s="216" customFormat="1" ht="15.75" x14ac:dyDescent="0.25">
      <c r="A75" s="60"/>
      <c r="B75" s="221" t="s">
        <v>121</v>
      </c>
      <c r="C75" s="222"/>
      <c r="D75" s="127">
        <v>1</v>
      </c>
      <c r="E75" s="222"/>
      <c r="F75" s="127">
        <v>0</v>
      </c>
      <c r="G75" s="222"/>
      <c r="H75" s="127">
        <v>1</v>
      </c>
      <c r="I75" s="223"/>
      <c r="J75" s="127">
        <v>100</v>
      </c>
      <c r="K75" s="223"/>
      <c r="L75" s="224">
        <f t="shared" si="16"/>
        <v>100</v>
      </c>
      <c r="M75" s="225">
        <f t="shared" si="17"/>
        <v>9.2899999999999991</v>
      </c>
      <c r="N75" s="226"/>
      <c r="O75" s="227" t="s">
        <v>81</v>
      </c>
      <c r="P75" s="6"/>
    </row>
    <row r="76" spans="1:16" ht="16.5" thickBot="1" x14ac:dyDescent="0.3">
      <c r="A76" s="1"/>
      <c r="B76" s="75" t="s">
        <v>175</v>
      </c>
      <c r="C76" s="49"/>
      <c r="D76" s="82">
        <v>1</v>
      </c>
      <c r="E76" s="49"/>
      <c r="F76" s="82">
        <v>0</v>
      </c>
      <c r="G76" s="49"/>
      <c r="H76" s="82">
        <v>0</v>
      </c>
      <c r="I76" s="50"/>
      <c r="J76" s="82">
        <v>120</v>
      </c>
      <c r="K76" s="50"/>
      <c r="L76" s="85">
        <f>H76*J76</f>
        <v>0</v>
      </c>
      <c r="M76" s="86">
        <f>L76*0.0929</f>
        <v>0</v>
      </c>
      <c r="N76" s="53"/>
      <c r="O76" s="88" t="s">
        <v>81</v>
      </c>
      <c r="P76" s="8"/>
    </row>
    <row r="77" spans="1:16" ht="16.5" thickBot="1" x14ac:dyDescent="0.3">
      <c r="A77" s="1"/>
      <c r="B77" s="30"/>
      <c r="C77" s="30"/>
      <c r="D77" s="32"/>
      <c r="E77" s="30"/>
      <c r="F77" s="32"/>
      <c r="G77" s="30"/>
      <c r="H77" s="32"/>
      <c r="I77" s="32"/>
      <c r="J77" s="32"/>
      <c r="K77" s="32"/>
      <c r="L77" s="32"/>
      <c r="M77" s="32"/>
      <c r="N77" s="30"/>
      <c r="O77" s="2"/>
      <c r="P77" s="7"/>
    </row>
    <row r="78" spans="1:16" ht="49.9" customHeight="1" thickBot="1" x14ac:dyDescent="0.3">
      <c r="A78" s="1"/>
      <c r="B78" s="78" t="s">
        <v>29</v>
      </c>
      <c r="C78" s="15"/>
      <c r="D78" s="80"/>
      <c r="E78" s="15"/>
      <c r="F78" s="80"/>
      <c r="G78" s="15"/>
      <c r="H78" s="80"/>
      <c r="I78" s="44"/>
      <c r="J78" s="80"/>
      <c r="K78" s="44"/>
      <c r="L78" s="576"/>
      <c r="M78" s="577"/>
      <c r="N78" s="2"/>
      <c r="O78" s="87"/>
      <c r="P78" s="6"/>
    </row>
    <row r="79" spans="1:16" ht="15.75" x14ac:dyDescent="0.25">
      <c r="A79" s="1"/>
      <c r="B79" s="77" t="s">
        <v>102</v>
      </c>
      <c r="C79" s="49"/>
      <c r="D79" s="81">
        <v>6</v>
      </c>
      <c r="E79" s="49"/>
      <c r="F79" s="81">
        <v>0</v>
      </c>
      <c r="G79" s="49"/>
      <c r="H79" s="81">
        <v>0</v>
      </c>
      <c r="I79" s="50"/>
      <c r="J79" s="81">
        <v>168</v>
      </c>
      <c r="K79" s="50"/>
      <c r="L79" s="83">
        <f>H79*J79</f>
        <v>0</v>
      </c>
      <c r="M79" s="84">
        <f>L79*0.0929</f>
        <v>0</v>
      </c>
      <c r="N79" s="53"/>
      <c r="O79" s="88" t="s">
        <v>82</v>
      </c>
      <c r="P79" s="7"/>
    </row>
    <row r="80" spans="1:16" ht="15.75" x14ac:dyDescent="0.25">
      <c r="A80" s="1"/>
      <c r="B80" s="73" t="s">
        <v>98</v>
      </c>
      <c r="C80" s="49"/>
      <c r="D80" s="81">
        <v>15</v>
      </c>
      <c r="E80" s="49"/>
      <c r="F80" s="81">
        <v>0</v>
      </c>
      <c r="G80" s="49"/>
      <c r="H80" s="81">
        <v>1</v>
      </c>
      <c r="I80" s="50"/>
      <c r="J80" s="81">
        <v>304</v>
      </c>
      <c r="K80" s="50"/>
      <c r="L80" s="83">
        <f>H80*J80</f>
        <v>304</v>
      </c>
      <c r="M80" s="84">
        <f>L80*0.0929</f>
        <v>28.241599999999998</v>
      </c>
      <c r="N80" s="53"/>
      <c r="O80" s="88" t="s">
        <v>82</v>
      </c>
      <c r="P80" s="6"/>
    </row>
    <row r="81" spans="1:16" ht="15.75" x14ac:dyDescent="0.25">
      <c r="A81" s="1"/>
      <c r="B81" s="73" t="s">
        <v>99</v>
      </c>
      <c r="C81" s="49"/>
      <c r="D81" s="81">
        <v>30</v>
      </c>
      <c r="E81" s="49"/>
      <c r="F81" s="81">
        <v>0</v>
      </c>
      <c r="G81" s="49"/>
      <c r="H81" s="81">
        <v>0</v>
      </c>
      <c r="I81" s="50"/>
      <c r="J81" s="81">
        <v>450</v>
      </c>
      <c r="K81" s="50"/>
      <c r="L81" s="83">
        <f t="shared" ref="L81:L82" si="18">H81*J81</f>
        <v>0</v>
      </c>
      <c r="M81" s="84">
        <f t="shared" ref="M81:M82" si="19">L81*0.0929</f>
        <v>0</v>
      </c>
      <c r="N81" s="53"/>
      <c r="O81" s="88" t="s">
        <v>82</v>
      </c>
      <c r="P81" s="6"/>
    </row>
    <row r="82" spans="1:16" ht="16.5" thickBot="1" x14ac:dyDescent="0.3">
      <c r="A82" s="1"/>
      <c r="B82" s="76" t="s">
        <v>100</v>
      </c>
      <c r="C82" s="49"/>
      <c r="D82" s="82">
        <v>45</v>
      </c>
      <c r="E82" s="49"/>
      <c r="F82" s="82">
        <v>0</v>
      </c>
      <c r="G82" s="49"/>
      <c r="H82" s="82">
        <v>0</v>
      </c>
      <c r="I82" s="50"/>
      <c r="J82" s="82">
        <v>600</v>
      </c>
      <c r="K82" s="50"/>
      <c r="L82" s="85">
        <f t="shared" si="18"/>
        <v>0</v>
      </c>
      <c r="M82" s="86">
        <f t="shared" si="19"/>
        <v>0</v>
      </c>
      <c r="N82" s="53"/>
      <c r="O82" s="89" t="s">
        <v>82</v>
      </c>
      <c r="P82" s="6"/>
    </row>
    <row r="83" spans="1:16" ht="16.5" thickBot="1" x14ac:dyDescent="0.3">
      <c r="A83" s="1"/>
      <c r="B83" s="30"/>
      <c r="C83" s="30"/>
      <c r="D83" s="32"/>
      <c r="E83" s="30"/>
      <c r="F83" s="32"/>
      <c r="G83" s="30"/>
      <c r="H83" s="32"/>
      <c r="I83" s="32"/>
      <c r="J83" s="32"/>
      <c r="K83" s="32"/>
      <c r="L83" s="32"/>
      <c r="M83" s="32"/>
      <c r="N83" s="30"/>
      <c r="O83" s="2"/>
      <c r="P83" s="6"/>
    </row>
    <row r="84" spans="1:16" ht="16.5" thickBot="1" x14ac:dyDescent="0.3">
      <c r="A84" s="1"/>
      <c r="B84" s="142" t="s">
        <v>188</v>
      </c>
      <c r="C84" s="15"/>
      <c r="D84" s="141"/>
      <c r="E84" s="15"/>
      <c r="F84" s="141"/>
      <c r="G84" s="15"/>
      <c r="H84" s="141"/>
      <c r="I84" s="44"/>
      <c r="J84" s="141"/>
      <c r="K84" s="44"/>
      <c r="L84" s="572"/>
      <c r="M84" s="573"/>
      <c r="N84" s="2"/>
      <c r="O84" s="143"/>
      <c r="P84" s="6"/>
    </row>
    <row r="85" spans="1:16" ht="15.75" x14ac:dyDescent="0.25">
      <c r="A85" s="1"/>
      <c r="B85" s="77" t="s">
        <v>34</v>
      </c>
      <c r="C85" s="49"/>
      <c r="D85" s="81">
        <v>0</v>
      </c>
      <c r="E85" s="49"/>
      <c r="F85" s="81">
        <v>0</v>
      </c>
      <c r="G85" s="49"/>
      <c r="H85" s="81">
        <v>0</v>
      </c>
      <c r="I85" s="50"/>
      <c r="J85" s="81">
        <v>60</v>
      </c>
      <c r="K85" s="50"/>
      <c r="L85" s="83">
        <f t="shared" ref="L85:L87" si="20">H85*J85</f>
        <v>0</v>
      </c>
      <c r="M85" s="84">
        <f t="shared" ref="M85:M87" si="21">L85*0.0929</f>
        <v>0</v>
      </c>
      <c r="N85" s="53"/>
      <c r="O85" s="88" t="s">
        <v>84</v>
      </c>
      <c r="P85" s="7"/>
    </row>
    <row r="86" spans="1:16" ht="21.6" customHeight="1" x14ac:dyDescent="0.25">
      <c r="A86" s="1"/>
      <c r="B86" s="73" t="s">
        <v>35</v>
      </c>
      <c r="C86" s="49"/>
      <c r="D86" s="81">
        <v>0</v>
      </c>
      <c r="E86" s="49"/>
      <c r="F86" s="81">
        <v>0</v>
      </c>
      <c r="G86" s="49"/>
      <c r="H86" s="81">
        <v>1</v>
      </c>
      <c r="I86" s="50"/>
      <c r="J86" s="81">
        <v>120</v>
      </c>
      <c r="K86" s="50"/>
      <c r="L86" s="83">
        <f t="shared" si="20"/>
        <v>120</v>
      </c>
      <c r="M86" s="84">
        <f t="shared" si="21"/>
        <v>11.148</v>
      </c>
      <c r="N86" s="53"/>
      <c r="O86" s="88" t="s">
        <v>84</v>
      </c>
      <c r="P86" s="6"/>
    </row>
    <row r="87" spans="1:16" ht="21.6" customHeight="1" thickBot="1" x14ac:dyDescent="0.3">
      <c r="A87" s="1"/>
      <c r="B87" s="75" t="s">
        <v>36</v>
      </c>
      <c r="C87" s="49"/>
      <c r="D87" s="82">
        <v>0</v>
      </c>
      <c r="E87" s="49"/>
      <c r="F87" s="82">
        <v>0</v>
      </c>
      <c r="G87" s="49"/>
      <c r="H87" s="82">
        <v>0</v>
      </c>
      <c r="I87" s="50"/>
      <c r="J87" s="82">
        <v>200</v>
      </c>
      <c r="K87" s="50"/>
      <c r="L87" s="85">
        <f t="shared" si="20"/>
        <v>0</v>
      </c>
      <c r="M87" s="86">
        <f t="shared" si="21"/>
        <v>0</v>
      </c>
      <c r="N87" s="53"/>
      <c r="O87" s="89" t="s">
        <v>84</v>
      </c>
      <c r="P87" s="6"/>
    </row>
    <row r="88" spans="1:16" s="229" customFormat="1" ht="15.6" customHeight="1" thickBot="1" x14ac:dyDescent="0.3">
      <c r="A88" s="220"/>
      <c r="B88" s="30"/>
      <c r="C88" s="30"/>
      <c r="D88" s="32"/>
      <c r="E88" s="30"/>
      <c r="F88" s="32"/>
      <c r="G88" s="30"/>
      <c r="H88" s="32"/>
      <c r="I88" s="32"/>
      <c r="J88" s="32"/>
      <c r="K88" s="32"/>
      <c r="L88" s="32"/>
      <c r="M88" s="32"/>
      <c r="N88" s="30"/>
      <c r="O88" s="2"/>
      <c r="P88" s="228"/>
    </row>
    <row r="89" spans="1:16" ht="19.149999999999999" customHeight="1" thickBot="1" x14ac:dyDescent="0.3">
      <c r="A89" s="1"/>
      <c r="B89" s="144" t="s">
        <v>189</v>
      </c>
      <c r="C89" s="15"/>
      <c r="D89" s="139"/>
      <c r="E89" s="15"/>
      <c r="F89" s="139"/>
      <c r="G89" s="15"/>
      <c r="H89" s="139"/>
      <c r="I89" s="44"/>
      <c r="J89" s="139"/>
      <c r="K89" s="44"/>
      <c r="L89" s="585"/>
      <c r="M89" s="586"/>
      <c r="N89" s="2"/>
      <c r="O89" s="140"/>
      <c r="P89" s="6"/>
    </row>
    <row r="90" spans="1:16" ht="15.75" x14ac:dyDescent="0.25">
      <c r="A90" s="1"/>
      <c r="B90" s="77" t="s">
        <v>38</v>
      </c>
      <c r="C90" s="49"/>
      <c r="D90" s="81">
        <v>0</v>
      </c>
      <c r="E90" s="49"/>
      <c r="F90" s="81">
        <v>0</v>
      </c>
      <c r="G90" s="49"/>
      <c r="H90" s="81">
        <v>1</v>
      </c>
      <c r="I90" s="50"/>
      <c r="J90" s="81">
        <v>60</v>
      </c>
      <c r="K90" s="50"/>
      <c r="L90" s="83">
        <f t="shared" ref="L90:L93" si="22">H90*J90</f>
        <v>60</v>
      </c>
      <c r="M90" s="84">
        <f t="shared" ref="M90:M93" si="23">L90*0.0929</f>
        <v>5.5739999999999998</v>
      </c>
      <c r="N90" s="53"/>
      <c r="O90" s="88" t="s">
        <v>85</v>
      </c>
      <c r="P90" s="7"/>
    </row>
    <row r="91" spans="1:16" ht="21" customHeight="1" x14ac:dyDescent="0.25">
      <c r="A91" s="1"/>
      <c r="B91" s="73" t="s">
        <v>39</v>
      </c>
      <c r="C91" s="49"/>
      <c r="D91" s="81">
        <v>0</v>
      </c>
      <c r="E91" s="49"/>
      <c r="F91" s="81">
        <v>0</v>
      </c>
      <c r="G91" s="49"/>
      <c r="H91" s="81">
        <v>0</v>
      </c>
      <c r="I91" s="50"/>
      <c r="J91" s="81">
        <v>120</v>
      </c>
      <c r="K91" s="50"/>
      <c r="L91" s="83">
        <f t="shared" si="22"/>
        <v>0</v>
      </c>
      <c r="M91" s="84">
        <f t="shared" si="23"/>
        <v>0</v>
      </c>
      <c r="N91" s="53"/>
      <c r="O91" s="88" t="s">
        <v>85</v>
      </c>
      <c r="P91" s="6"/>
    </row>
    <row r="92" spans="1:16" ht="15.75" x14ac:dyDescent="0.25">
      <c r="A92" s="1"/>
      <c r="B92" s="73" t="s">
        <v>40</v>
      </c>
      <c r="C92" s="49"/>
      <c r="D92" s="81">
        <v>0</v>
      </c>
      <c r="E92" s="49"/>
      <c r="F92" s="81">
        <v>0</v>
      </c>
      <c r="G92" s="49"/>
      <c r="H92" s="81">
        <v>0</v>
      </c>
      <c r="I92" s="50"/>
      <c r="J92" s="81">
        <v>252</v>
      </c>
      <c r="K92" s="50"/>
      <c r="L92" s="83">
        <f t="shared" si="22"/>
        <v>0</v>
      </c>
      <c r="M92" s="84">
        <f t="shared" si="23"/>
        <v>0</v>
      </c>
      <c r="N92" s="53"/>
      <c r="O92" s="88" t="s">
        <v>85</v>
      </c>
      <c r="P92" s="6"/>
    </row>
    <row r="93" spans="1:16" ht="16.5" thickBot="1" x14ac:dyDescent="0.3">
      <c r="A93" s="1"/>
      <c r="B93" s="75" t="s">
        <v>41</v>
      </c>
      <c r="C93" s="49"/>
      <c r="D93" s="82">
        <v>0</v>
      </c>
      <c r="E93" s="49"/>
      <c r="F93" s="82">
        <v>0</v>
      </c>
      <c r="G93" s="49"/>
      <c r="H93" s="82">
        <v>0</v>
      </c>
      <c r="I93" s="50"/>
      <c r="J93" s="82">
        <v>399</v>
      </c>
      <c r="K93" s="50"/>
      <c r="L93" s="85">
        <f t="shared" si="22"/>
        <v>0</v>
      </c>
      <c r="M93" s="86">
        <f t="shared" si="23"/>
        <v>0</v>
      </c>
      <c r="N93" s="53"/>
      <c r="O93" s="89" t="s">
        <v>85</v>
      </c>
      <c r="P93" s="6"/>
    </row>
    <row r="94" spans="1:16" ht="16.5" thickBot="1" x14ac:dyDescent="0.3">
      <c r="A94" s="1"/>
      <c r="B94" s="30"/>
      <c r="C94" s="30"/>
      <c r="D94" s="32"/>
      <c r="E94" s="30"/>
      <c r="F94" s="32"/>
      <c r="G94" s="30"/>
      <c r="H94" s="32"/>
      <c r="I94" s="32"/>
      <c r="J94" s="32"/>
      <c r="K94" s="32"/>
      <c r="L94" s="32"/>
      <c r="M94" s="32"/>
      <c r="N94" s="30"/>
      <c r="O94" s="2"/>
      <c r="P94" s="6"/>
    </row>
    <row r="95" spans="1:16" ht="16.5" thickBot="1" x14ac:dyDescent="0.3">
      <c r="A95" s="1"/>
      <c r="B95" s="79" t="s">
        <v>60</v>
      </c>
      <c r="C95" s="15"/>
      <c r="D95" s="110"/>
      <c r="E95" s="15"/>
      <c r="F95" s="110"/>
      <c r="G95" s="15"/>
      <c r="H95" s="110"/>
      <c r="I95" s="44"/>
      <c r="J95" s="110"/>
      <c r="K95" s="44"/>
      <c r="L95" s="587"/>
      <c r="M95" s="588"/>
      <c r="N95" s="2"/>
      <c r="O95" s="113"/>
      <c r="P95" s="6"/>
    </row>
    <row r="96" spans="1:16" ht="15.75" x14ac:dyDescent="0.25">
      <c r="A96" s="1"/>
      <c r="B96" s="111" t="s">
        <v>42</v>
      </c>
      <c r="C96" s="49"/>
      <c r="D96" s="81">
        <v>0</v>
      </c>
      <c r="E96" s="49"/>
      <c r="F96" s="81">
        <v>0</v>
      </c>
      <c r="G96" s="49"/>
      <c r="H96" s="81">
        <v>0</v>
      </c>
      <c r="I96" s="50"/>
      <c r="J96" s="81">
        <v>185</v>
      </c>
      <c r="K96" s="50"/>
      <c r="L96" s="83">
        <f t="shared" ref="L96:L98" si="24">H96*J96</f>
        <v>0</v>
      </c>
      <c r="M96" s="84">
        <f t="shared" ref="M96:M98" si="25">L96*0.0929</f>
        <v>0</v>
      </c>
      <c r="N96" s="53"/>
      <c r="O96" s="88" t="s">
        <v>83</v>
      </c>
      <c r="P96" s="7"/>
    </row>
    <row r="97" spans="1:16" ht="15.75" x14ac:dyDescent="0.25">
      <c r="A97" s="1"/>
      <c r="B97" s="73" t="s">
        <v>91</v>
      </c>
      <c r="C97" s="49"/>
      <c r="D97" s="81">
        <v>0</v>
      </c>
      <c r="E97" s="49"/>
      <c r="F97" s="81">
        <v>0</v>
      </c>
      <c r="G97" s="49"/>
      <c r="H97" s="81">
        <v>1</v>
      </c>
      <c r="I97" s="50"/>
      <c r="J97" s="81">
        <v>254</v>
      </c>
      <c r="K97" s="50"/>
      <c r="L97" s="83">
        <f t="shared" si="24"/>
        <v>254</v>
      </c>
      <c r="M97" s="84">
        <f t="shared" si="25"/>
        <v>23.596599999999999</v>
      </c>
      <c r="N97" s="53"/>
      <c r="O97" s="88" t="s">
        <v>83</v>
      </c>
      <c r="P97" s="6"/>
    </row>
    <row r="98" spans="1:16" ht="15.75" x14ac:dyDescent="0.25">
      <c r="A98" s="1"/>
      <c r="B98" s="73" t="s">
        <v>107</v>
      </c>
      <c r="C98" s="49"/>
      <c r="D98" s="81">
        <v>0</v>
      </c>
      <c r="E98" s="49"/>
      <c r="F98" s="81">
        <v>0</v>
      </c>
      <c r="G98" s="49"/>
      <c r="H98" s="81">
        <v>0</v>
      </c>
      <c r="I98" s="50"/>
      <c r="J98" s="81">
        <v>215</v>
      </c>
      <c r="K98" s="50"/>
      <c r="L98" s="83">
        <f t="shared" si="24"/>
        <v>0</v>
      </c>
      <c r="M98" s="84">
        <f t="shared" si="25"/>
        <v>0</v>
      </c>
      <c r="N98" s="53"/>
      <c r="O98" s="88" t="s">
        <v>106</v>
      </c>
      <c r="P98" s="6"/>
    </row>
    <row r="99" spans="1:16" ht="16.5" thickBot="1" x14ac:dyDescent="0.3">
      <c r="A99" s="1"/>
      <c r="B99" s="30"/>
      <c r="C99" s="30"/>
      <c r="D99" s="32"/>
      <c r="E99" s="30"/>
      <c r="F99" s="32"/>
      <c r="G99" s="30"/>
      <c r="H99" s="32"/>
      <c r="I99" s="32"/>
      <c r="J99" s="32"/>
      <c r="K99" s="32"/>
      <c r="L99" s="32"/>
      <c r="M99" s="32"/>
      <c r="N99" s="30"/>
      <c r="O99" s="2"/>
      <c r="P99" s="6"/>
    </row>
    <row r="100" spans="1:16" ht="15.75" x14ac:dyDescent="0.25">
      <c r="A100" s="1"/>
      <c r="B100" s="152" t="s">
        <v>62</v>
      </c>
      <c r="C100" s="15"/>
      <c r="D100" s="151"/>
      <c r="E100" s="15"/>
      <c r="F100" s="151"/>
      <c r="G100" s="15"/>
      <c r="H100" s="151"/>
      <c r="I100" s="44"/>
      <c r="J100" s="151"/>
      <c r="K100" s="44"/>
      <c r="L100" s="589"/>
      <c r="M100" s="590"/>
      <c r="N100" s="2"/>
      <c r="O100" s="153"/>
      <c r="P100" s="6"/>
    </row>
    <row r="101" spans="1:16" ht="16.5" thickBot="1" x14ac:dyDescent="0.3">
      <c r="A101" s="1"/>
      <c r="B101" s="73" t="s">
        <v>63</v>
      </c>
      <c r="C101" s="49"/>
      <c r="D101" s="81">
        <v>2</v>
      </c>
      <c r="E101" s="49"/>
      <c r="F101" s="81">
        <v>0</v>
      </c>
      <c r="G101" s="49"/>
      <c r="H101" s="81">
        <v>1</v>
      </c>
      <c r="I101" s="50"/>
      <c r="J101" s="81">
        <v>220</v>
      </c>
      <c r="K101" s="50"/>
      <c r="L101" s="85">
        <f t="shared" ref="L101:L104" si="26">H101*J101</f>
        <v>220</v>
      </c>
      <c r="M101" s="86">
        <f t="shared" ref="M101:M104" si="27">L101*0.0929</f>
        <v>20.437999999999999</v>
      </c>
      <c r="N101" s="53"/>
      <c r="O101" s="457" t="s">
        <v>86</v>
      </c>
      <c r="P101" s="7"/>
    </row>
    <row r="102" spans="1:16" ht="15.75" x14ac:dyDescent="0.25">
      <c r="A102" s="1"/>
      <c r="B102" s="73"/>
      <c r="C102" s="49"/>
      <c r="D102" s="81">
        <v>0</v>
      </c>
      <c r="E102" s="49"/>
      <c r="F102" s="81">
        <v>0</v>
      </c>
      <c r="G102" s="49"/>
      <c r="H102" s="81">
        <v>0</v>
      </c>
      <c r="I102" s="50"/>
      <c r="J102" s="81">
        <v>0</v>
      </c>
      <c r="K102" s="50"/>
      <c r="L102" s="455">
        <f t="shared" si="26"/>
        <v>0</v>
      </c>
      <c r="M102" s="456">
        <f t="shared" si="27"/>
        <v>0</v>
      </c>
      <c r="N102" s="53"/>
      <c r="O102" s="363"/>
      <c r="P102" s="6"/>
    </row>
    <row r="103" spans="1:16" ht="15.75" x14ac:dyDescent="0.25">
      <c r="A103" s="1"/>
      <c r="B103" s="73"/>
      <c r="C103" s="49"/>
      <c r="D103" s="81">
        <v>0</v>
      </c>
      <c r="E103" s="49"/>
      <c r="F103" s="81">
        <v>0</v>
      </c>
      <c r="G103" s="49"/>
      <c r="H103" s="81">
        <v>0</v>
      </c>
      <c r="I103" s="50"/>
      <c r="J103" s="81">
        <v>0</v>
      </c>
      <c r="K103" s="50"/>
      <c r="L103" s="83">
        <f t="shared" si="26"/>
        <v>0</v>
      </c>
      <c r="M103" s="84">
        <f t="shared" si="27"/>
        <v>0</v>
      </c>
      <c r="N103" s="53"/>
      <c r="O103" s="88"/>
      <c r="P103" s="6"/>
    </row>
    <row r="104" spans="1:16" ht="16.5" thickBot="1" x14ac:dyDescent="0.3">
      <c r="A104" s="1"/>
      <c r="B104" s="75"/>
      <c r="C104" s="49"/>
      <c r="D104" s="82">
        <v>0</v>
      </c>
      <c r="E104" s="49"/>
      <c r="F104" s="82">
        <v>0</v>
      </c>
      <c r="G104" s="49"/>
      <c r="H104" s="82">
        <v>0</v>
      </c>
      <c r="I104" s="50"/>
      <c r="J104" s="82">
        <v>0</v>
      </c>
      <c r="K104" s="50"/>
      <c r="L104" s="85">
        <f t="shared" si="26"/>
        <v>0</v>
      </c>
      <c r="M104" s="86">
        <f t="shared" si="27"/>
        <v>0</v>
      </c>
      <c r="N104" s="53"/>
      <c r="O104" s="89"/>
      <c r="P104" s="6"/>
    </row>
    <row r="105" spans="1:16" ht="16.5" thickBot="1" x14ac:dyDescent="0.3">
      <c r="A105" s="1"/>
      <c r="B105" s="30"/>
      <c r="C105" s="30"/>
      <c r="D105" s="32"/>
      <c r="E105" s="30"/>
      <c r="F105" s="32"/>
      <c r="G105" s="30"/>
      <c r="H105" s="32"/>
      <c r="I105" s="32"/>
      <c r="J105" s="32"/>
      <c r="K105" s="32"/>
      <c r="L105" s="32"/>
      <c r="M105" s="32"/>
      <c r="N105" s="30"/>
      <c r="O105" s="2"/>
      <c r="P105" s="6"/>
    </row>
    <row r="106" spans="1:16" ht="16.5" thickBot="1" x14ac:dyDescent="0.3">
      <c r="A106" s="1"/>
      <c r="B106" s="62" t="s">
        <v>48</v>
      </c>
      <c r="C106" s="15"/>
      <c r="D106" s="72"/>
      <c r="E106" s="15"/>
      <c r="F106" s="72"/>
      <c r="G106" s="15"/>
      <c r="H106" s="72"/>
      <c r="I106" s="44"/>
      <c r="J106" s="72"/>
      <c r="K106" s="44"/>
      <c r="L106" s="66">
        <f>SUM(L68:L104)</f>
        <v>2076</v>
      </c>
      <c r="M106" s="67">
        <f>SUM(M68:M104)</f>
        <v>192.8604</v>
      </c>
      <c r="N106" s="2"/>
      <c r="O106" s="118"/>
      <c r="P106" s="6"/>
    </row>
    <row r="107" spans="1:16" ht="16.5" thickBot="1" x14ac:dyDescent="0.3">
      <c r="A107" s="1"/>
      <c r="B107" s="63" t="s">
        <v>49</v>
      </c>
      <c r="C107" s="15"/>
      <c r="D107" s="119">
        <v>0.15</v>
      </c>
      <c r="E107" s="15"/>
      <c r="F107" s="72"/>
      <c r="G107" s="15"/>
      <c r="H107" s="72"/>
      <c r="I107" s="44"/>
      <c r="J107" s="72"/>
      <c r="K107" s="44"/>
      <c r="L107" s="68">
        <f>SUMPRODUCT(L106*0.15)</f>
        <v>311.39999999999998</v>
      </c>
      <c r="M107" s="69">
        <f>SUMPRODUCT(M106*0.15)</f>
        <v>28.92906</v>
      </c>
      <c r="N107" s="2"/>
      <c r="O107" s="88"/>
      <c r="P107" s="7"/>
    </row>
    <row r="108" spans="1:16" ht="16.5" thickBot="1" x14ac:dyDescent="0.3">
      <c r="A108" s="1"/>
      <c r="B108" s="64" t="s">
        <v>50</v>
      </c>
      <c r="C108" s="15"/>
      <c r="D108" s="72"/>
      <c r="E108" s="15"/>
      <c r="F108" s="72"/>
      <c r="G108" s="15"/>
      <c r="H108" s="72"/>
      <c r="I108" s="44"/>
      <c r="J108" s="72"/>
      <c r="K108" s="44"/>
      <c r="L108" s="70">
        <f>SUM(L106,L107)</f>
        <v>2387.4</v>
      </c>
      <c r="M108" s="71">
        <f>SUM(M106,M107)</f>
        <v>221.78945999999999</v>
      </c>
      <c r="N108" s="2"/>
      <c r="O108" s="89"/>
      <c r="P108" s="6"/>
    </row>
    <row r="109" spans="1:16" ht="16.5" thickBot="1" x14ac:dyDescent="0.3">
      <c r="A109" s="1"/>
      <c r="B109" s="30"/>
      <c r="C109" s="30"/>
      <c r="D109" s="32"/>
      <c r="E109" s="30"/>
      <c r="F109" s="32"/>
      <c r="G109" s="30"/>
      <c r="H109" s="32"/>
      <c r="I109" s="32"/>
      <c r="J109" s="32"/>
      <c r="K109" s="32"/>
      <c r="L109" s="32"/>
      <c r="M109" s="32"/>
      <c r="N109" s="30"/>
      <c r="O109" s="2"/>
      <c r="P109" s="6"/>
    </row>
    <row r="110" spans="1:16" ht="26.25" thickBot="1" x14ac:dyDescent="0.3">
      <c r="A110" s="1"/>
      <c r="B110" s="126" t="s">
        <v>5</v>
      </c>
      <c r="C110" s="95"/>
      <c r="D110" s="126" t="s">
        <v>16</v>
      </c>
      <c r="E110" s="95"/>
      <c r="F110" s="126"/>
      <c r="G110" s="95"/>
      <c r="H110" s="126"/>
      <c r="I110" s="28"/>
      <c r="J110" s="126"/>
      <c r="K110" s="28"/>
      <c r="L110" s="546" t="s">
        <v>55</v>
      </c>
      <c r="M110" s="548"/>
      <c r="N110" s="95"/>
      <c r="O110" s="126" t="s">
        <v>6</v>
      </c>
      <c r="P110" s="6"/>
    </row>
    <row r="111" spans="1:16" ht="15.75" x14ac:dyDescent="0.25">
      <c r="A111" s="1"/>
      <c r="B111" s="217" t="s">
        <v>53</v>
      </c>
      <c r="C111" s="15"/>
      <c r="D111" s="218"/>
      <c r="E111" s="15"/>
      <c r="F111" s="218"/>
      <c r="G111" s="15"/>
      <c r="H111" s="218"/>
      <c r="I111" s="44"/>
      <c r="J111" s="218"/>
      <c r="K111" s="44"/>
      <c r="L111" s="612"/>
      <c r="M111" s="613"/>
      <c r="N111" s="2"/>
      <c r="O111" s="219"/>
      <c r="P111" s="6"/>
    </row>
    <row r="112" spans="1:16" ht="15.75" x14ac:dyDescent="0.25">
      <c r="A112" s="1"/>
      <c r="B112" s="73" t="s">
        <v>54</v>
      </c>
      <c r="C112" s="49"/>
      <c r="D112" s="81">
        <v>9</v>
      </c>
      <c r="E112" s="49"/>
      <c r="F112" s="81"/>
      <c r="G112" s="49"/>
      <c r="H112" s="81"/>
      <c r="I112" s="50"/>
      <c r="J112" s="81"/>
      <c r="K112" s="50"/>
      <c r="L112" s="574">
        <f>D112</f>
        <v>9</v>
      </c>
      <c r="M112" s="575"/>
      <c r="N112" s="53"/>
      <c r="O112" s="88">
        <v>9</v>
      </c>
      <c r="P112" s="7"/>
    </row>
    <row r="113" spans="1:16" ht="15.75" x14ac:dyDescent="0.25">
      <c r="A113" s="1"/>
      <c r="B113" s="73"/>
      <c r="C113" s="49"/>
      <c r="D113" s="81"/>
      <c r="E113" s="49"/>
      <c r="F113" s="81"/>
      <c r="G113" s="49"/>
      <c r="H113" s="81"/>
      <c r="I113" s="50"/>
      <c r="J113" s="81"/>
      <c r="K113" s="50"/>
      <c r="L113" s="574"/>
      <c r="M113" s="575"/>
      <c r="N113" s="53"/>
      <c r="O113" s="88"/>
      <c r="P113" s="6"/>
    </row>
    <row r="114" spans="1:16" ht="18.600000000000001" customHeight="1" thickBot="1" x14ac:dyDescent="0.3">
      <c r="A114" s="1"/>
      <c r="B114" s="75"/>
      <c r="C114" s="49"/>
      <c r="D114" s="82"/>
      <c r="E114" s="49"/>
      <c r="F114" s="82"/>
      <c r="G114" s="49"/>
      <c r="H114" s="82"/>
      <c r="I114" s="50"/>
      <c r="J114" s="82"/>
      <c r="K114" s="50"/>
      <c r="L114" s="597"/>
      <c r="M114" s="598"/>
      <c r="N114" s="53"/>
      <c r="O114" s="89"/>
      <c r="P114" s="6"/>
    </row>
    <row r="115" spans="1:16" ht="16.5" thickBot="1" x14ac:dyDescent="0.3">
      <c r="A115" s="1"/>
      <c r="B115" s="30"/>
      <c r="C115" s="30"/>
      <c r="D115" s="32"/>
      <c r="E115" s="30"/>
      <c r="F115" s="32"/>
      <c r="G115" s="30"/>
      <c r="H115" s="32"/>
      <c r="I115" s="32"/>
      <c r="J115" s="32"/>
      <c r="K115" s="32"/>
      <c r="L115" s="32"/>
      <c r="M115" s="32"/>
      <c r="N115" s="30"/>
      <c r="O115" s="16"/>
      <c r="P115" s="6"/>
    </row>
    <row r="116" spans="1:16" ht="16.5" thickBot="1" x14ac:dyDescent="0.3">
      <c r="A116" s="1"/>
      <c r="B116" s="131" t="s">
        <v>56</v>
      </c>
      <c r="C116" s="49"/>
      <c r="D116" s="99"/>
      <c r="E116" s="49"/>
      <c r="F116" s="99"/>
      <c r="G116" s="49"/>
      <c r="H116" s="99"/>
      <c r="I116" s="50"/>
      <c r="J116" s="99"/>
      <c r="K116" s="50"/>
      <c r="L116" s="599">
        <f>SUM(L112:L114)</f>
        <v>9</v>
      </c>
      <c r="M116" s="600"/>
      <c r="N116" s="53"/>
      <c r="O116" s="183"/>
      <c r="P116" s="6"/>
    </row>
    <row r="117" spans="1:16" ht="16.5" thickBot="1" x14ac:dyDescent="0.3">
      <c r="A117" s="1"/>
      <c r="B117" s="30"/>
      <c r="C117" s="30"/>
      <c r="D117" s="32"/>
      <c r="E117" s="30"/>
      <c r="F117" s="32"/>
      <c r="G117" s="30"/>
      <c r="H117" s="32"/>
      <c r="I117" s="32"/>
      <c r="J117" s="32"/>
      <c r="K117" s="32"/>
      <c r="L117" s="32"/>
      <c r="M117" s="32"/>
      <c r="N117" s="30"/>
      <c r="O117" s="16"/>
      <c r="P117" s="6"/>
    </row>
    <row r="118" spans="1:16" ht="16.5" thickBot="1" x14ac:dyDescent="0.3">
      <c r="A118" s="1"/>
      <c r="B118" s="601"/>
      <c r="C118" s="602"/>
      <c r="D118" s="602"/>
      <c r="E118" s="602"/>
      <c r="F118" s="602"/>
      <c r="G118" s="602"/>
      <c r="H118" s="602"/>
      <c r="I118" s="602"/>
      <c r="J118" s="602"/>
      <c r="K118" s="602"/>
      <c r="L118" s="602"/>
      <c r="M118" s="602"/>
      <c r="N118" s="602"/>
      <c r="O118" s="603"/>
      <c r="P118" s="7"/>
    </row>
    <row r="119" spans="1:16" ht="264.60000000000002" customHeight="1" thickBot="1" x14ac:dyDescent="0.3">
      <c r="A119" s="1"/>
      <c r="B119" s="606" t="s">
        <v>207</v>
      </c>
      <c r="C119" s="607"/>
      <c r="D119" s="607"/>
      <c r="E119" s="607"/>
      <c r="F119" s="607"/>
      <c r="G119" s="607"/>
      <c r="H119" s="607"/>
      <c r="I119" s="607"/>
      <c r="J119" s="607"/>
      <c r="K119" s="607"/>
      <c r="L119" s="607"/>
      <c r="M119" s="607"/>
      <c r="N119" s="607"/>
      <c r="O119" s="608"/>
      <c r="P119" s="6"/>
    </row>
    <row r="120" spans="1:16" ht="15.75" x14ac:dyDescent="0.25">
      <c r="A120" s="1"/>
      <c r="B120" s="494"/>
      <c r="P120" s="6"/>
    </row>
    <row r="121" spans="1:16" ht="15.75" x14ac:dyDescent="0.25">
      <c r="A121" s="1"/>
      <c r="B121" s="494"/>
      <c r="P121" s="6"/>
    </row>
    <row r="122" spans="1:16" ht="15.75" x14ac:dyDescent="0.25">
      <c r="A122" s="1"/>
      <c r="B122" s="494"/>
      <c r="P122" s="7"/>
    </row>
    <row r="123" spans="1:16" ht="15.75" x14ac:dyDescent="0.25">
      <c r="A123" s="13"/>
      <c r="B123" s="494"/>
      <c r="P123" s="9"/>
    </row>
    <row r="124" spans="1:16" ht="15.75" x14ac:dyDescent="0.25">
      <c r="A124" s="1"/>
      <c r="B124" s="494"/>
      <c r="P124" s="6"/>
    </row>
    <row r="125" spans="1:16" ht="15.75" x14ac:dyDescent="0.25">
      <c r="A125" s="1"/>
      <c r="B125" s="494"/>
      <c r="P125" s="6"/>
    </row>
    <row r="126" spans="1:16" ht="15.75" x14ac:dyDescent="0.25">
      <c r="A126" s="1"/>
      <c r="B126" s="494"/>
      <c r="P126" s="6"/>
    </row>
    <row r="127" spans="1:16" ht="15.6" hidden="1" x14ac:dyDescent="0.3">
      <c r="A127" s="1"/>
      <c r="B127" s="494"/>
      <c r="P127" s="6"/>
    </row>
    <row r="128" spans="1:16" ht="15.75" x14ac:dyDescent="0.25">
      <c r="A128" s="1"/>
      <c r="B128" s="494"/>
      <c r="P128" s="7"/>
    </row>
    <row r="129" spans="1:16" ht="15.75" x14ac:dyDescent="0.25">
      <c r="A129" s="1"/>
      <c r="B129" s="494"/>
      <c r="P129" s="6"/>
    </row>
    <row r="130" spans="1:16" ht="15.75" x14ac:dyDescent="0.25">
      <c r="A130" s="1"/>
      <c r="B130" s="494"/>
      <c r="P130" s="7"/>
    </row>
    <row r="131" spans="1:16" ht="15.75" x14ac:dyDescent="0.25">
      <c r="A131" s="13"/>
      <c r="B131" s="494"/>
      <c r="P131" s="9"/>
    </row>
    <row r="132" spans="1:16" ht="286.14999999999998" customHeight="1" x14ac:dyDescent="0.25">
      <c r="A132" s="1"/>
      <c r="P132" s="6"/>
    </row>
    <row r="133" spans="1:16" ht="15.75" x14ac:dyDescent="0.25">
      <c r="A133" s="1"/>
      <c r="P133" s="6"/>
    </row>
    <row r="134" spans="1:16" ht="15.75" x14ac:dyDescent="0.25">
      <c r="A134" s="1"/>
      <c r="P134" s="6"/>
    </row>
    <row r="143" spans="1:16" ht="13.9" customHeight="1" x14ac:dyDescent="0.25"/>
    <row r="144" spans="1:16" ht="42" hidden="1" customHeight="1" thickBot="1" x14ac:dyDescent="0.35"/>
  </sheetData>
  <mergeCells count="36">
    <mergeCell ref="L89:M89"/>
    <mergeCell ref="L95:M95"/>
    <mergeCell ref="L100:M100"/>
    <mergeCell ref="L18:M18"/>
    <mergeCell ref="L24:M24"/>
    <mergeCell ref="L29:M29"/>
    <mergeCell ref="L35:M35"/>
    <mergeCell ref="L40:M40"/>
    <mergeCell ref="B1:O1"/>
    <mergeCell ref="L2:M2"/>
    <mergeCell ref="L5:M5"/>
    <mergeCell ref="L7:M7"/>
    <mergeCell ref="L13:M13"/>
    <mergeCell ref="Q50:R50"/>
    <mergeCell ref="L55:M55"/>
    <mergeCell ref="Q57:R57"/>
    <mergeCell ref="L52:M52"/>
    <mergeCell ref="L53:M53"/>
    <mergeCell ref="L51:M51"/>
    <mergeCell ref="L50:M50"/>
    <mergeCell ref="B119:O119"/>
    <mergeCell ref="B58:O58"/>
    <mergeCell ref="L116:M116"/>
    <mergeCell ref="B118:O118"/>
    <mergeCell ref="L110:M110"/>
    <mergeCell ref="L111:M111"/>
    <mergeCell ref="L112:M112"/>
    <mergeCell ref="L113:M113"/>
    <mergeCell ref="L114:M114"/>
    <mergeCell ref="B61:O61"/>
    <mergeCell ref="L62:M62"/>
    <mergeCell ref="L65:M65"/>
    <mergeCell ref="L67:M67"/>
    <mergeCell ref="L73:M73"/>
    <mergeCell ref="L78:M78"/>
    <mergeCell ref="L84:M84"/>
  </mergeCells>
  <pageMargins left="0.5" right="0.25" top="0.5" bottom="0.5" header="0.3" footer="0.3"/>
  <pageSetup scale="56" fitToHeight="0" orientation="portrait" r:id="rId1"/>
  <rowBreaks count="1" manualBreakCount="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4"/>
  <sheetViews>
    <sheetView topLeftCell="B54" zoomScaleNormal="100" zoomScaleSheetLayoutView="50" workbookViewId="0">
      <selection activeCell="J36" sqref="J36"/>
    </sheetView>
  </sheetViews>
  <sheetFormatPr defaultRowHeight="15" outlineLevelRow="1" x14ac:dyDescent="0.25"/>
  <cols>
    <col min="1" max="1" width="5.85546875" customWidth="1"/>
    <col min="2" max="2" width="40.7109375" customWidth="1"/>
    <col min="3" max="3" width="1.7109375" customWidth="1"/>
    <col min="4" max="4" width="17.7109375" customWidth="1"/>
    <col min="5" max="5" width="1.7109375" customWidth="1"/>
    <col min="6" max="6" width="9.85546875" customWidth="1"/>
    <col min="7" max="7" width="1.5703125" customWidth="1"/>
    <col min="8" max="8" width="15.28515625" customWidth="1"/>
    <col min="9" max="9" width="1.7109375" customWidth="1"/>
    <col min="10" max="10" width="22.7109375" customWidth="1"/>
    <col min="11" max="11" width="1" customWidth="1"/>
    <col min="12" max="12" width="8.85546875" customWidth="1"/>
    <col min="13" max="13" width="12.140625" customWidth="1"/>
    <col min="14" max="14" width="1.7109375" customWidth="1"/>
    <col min="15" max="15" width="28.42578125" customWidth="1"/>
    <col min="16" max="16" width="8.85546875" customWidth="1"/>
  </cols>
  <sheetData>
    <row r="1" spans="1:18" ht="27" customHeight="1" thickBot="1" x14ac:dyDescent="0.35">
      <c r="A1" s="242"/>
      <c r="B1" s="633"/>
      <c r="C1" s="633"/>
      <c r="D1" s="633"/>
      <c r="E1" s="633"/>
      <c r="F1" s="633"/>
      <c r="G1" s="633"/>
      <c r="H1" s="633"/>
      <c r="I1" s="633"/>
      <c r="J1" s="633"/>
      <c r="K1" s="633"/>
      <c r="L1" s="633"/>
      <c r="M1" s="633"/>
      <c r="N1" s="633"/>
      <c r="O1" s="633"/>
      <c r="P1" s="243"/>
    </row>
    <row r="2" spans="1:18" s="234" customFormat="1" ht="61.9" customHeight="1" x14ac:dyDescent="0.3">
      <c r="A2" s="244"/>
      <c r="B2" s="245" t="s">
        <v>5</v>
      </c>
      <c r="C2" s="246"/>
      <c r="D2" s="245" t="s">
        <v>16</v>
      </c>
      <c r="E2" s="246"/>
      <c r="F2" s="245" t="s">
        <v>17</v>
      </c>
      <c r="G2" s="246"/>
      <c r="H2" s="245" t="s">
        <v>18</v>
      </c>
      <c r="I2" s="247"/>
      <c r="J2" s="245" t="s">
        <v>64</v>
      </c>
      <c r="K2" s="247"/>
      <c r="L2" s="634" t="s">
        <v>20</v>
      </c>
      <c r="M2" s="634"/>
      <c r="N2" s="246"/>
      <c r="O2" s="245" t="s">
        <v>6</v>
      </c>
      <c r="P2" s="248"/>
      <c r="Q2"/>
      <c r="R2"/>
    </row>
    <row r="3" spans="1:18" ht="16.149999999999999" thickBot="1" x14ac:dyDescent="0.35">
      <c r="A3" s="242"/>
      <c r="B3" s="249"/>
      <c r="C3" s="250"/>
      <c r="D3" s="251"/>
      <c r="E3" s="250"/>
      <c r="F3" s="251"/>
      <c r="G3" s="250"/>
      <c r="H3" s="251"/>
      <c r="I3" s="250"/>
      <c r="J3" s="252" t="s">
        <v>0</v>
      </c>
      <c r="K3" s="253"/>
      <c r="L3" s="254" t="s">
        <v>0</v>
      </c>
      <c r="M3" s="255" t="s">
        <v>1</v>
      </c>
      <c r="N3" s="250"/>
      <c r="O3" s="256"/>
      <c r="P3" s="243"/>
    </row>
    <row r="4" spans="1:18" ht="16.149999999999999" thickBot="1" x14ac:dyDescent="0.35">
      <c r="A4" s="242"/>
      <c r="B4" s="257"/>
      <c r="C4" s="257"/>
      <c r="D4" s="250"/>
      <c r="E4" s="257"/>
      <c r="F4" s="250"/>
      <c r="G4" s="257"/>
      <c r="H4" s="250"/>
      <c r="I4" s="250"/>
      <c r="J4" s="250"/>
      <c r="K4" s="250"/>
      <c r="L4" s="250"/>
      <c r="M4" s="250"/>
      <c r="N4" s="257"/>
      <c r="O4" s="257"/>
      <c r="P4" s="243"/>
    </row>
    <row r="5" spans="1:18" ht="42" customHeight="1" thickBot="1" x14ac:dyDescent="0.35">
      <c r="A5" s="242"/>
      <c r="B5" s="258" t="s">
        <v>176</v>
      </c>
      <c r="C5" s="259"/>
      <c r="D5" s="260"/>
      <c r="E5" s="259"/>
      <c r="F5" s="260"/>
      <c r="G5" s="259"/>
      <c r="H5" s="260"/>
      <c r="I5" s="261"/>
      <c r="J5" s="260"/>
      <c r="K5" s="261"/>
      <c r="L5" s="635"/>
      <c r="M5" s="635"/>
      <c r="N5" s="257"/>
      <c r="O5" s="262"/>
      <c r="P5" s="263"/>
    </row>
    <row r="6" spans="1:18" ht="16.149999999999999" thickBot="1" x14ac:dyDescent="0.35">
      <c r="A6" s="242"/>
      <c r="B6" s="257"/>
      <c r="C6" s="257"/>
      <c r="D6" s="250"/>
      <c r="E6" s="257"/>
      <c r="F6" s="250"/>
      <c r="G6" s="257"/>
      <c r="H6" s="250"/>
      <c r="I6" s="250"/>
      <c r="J6" s="250"/>
      <c r="K6" s="250"/>
      <c r="L6" s="250"/>
      <c r="M6" s="250"/>
      <c r="N6" s="257"/>
      <c r="O6" s="257"/>
      <c r="P6" s="243"/>
    </row>
    <row r="7" spans="1:18" ht="15.75" customHeight="1" x14ac:dyDescent="0.3">
      <c r="A7" s="242"/>
      <c r="B7" s="264" t="s">
        <v>21</v>
      </c>
      <c r="C7" s="259"/>
      <c r="D7" s="265"/>
      <c r="E7" s="259"/>
      <c r="F7" s="265"/>
      <c r="G7" s="259"/>
      <c r="H7" s="265"/>
      <c r="I7" s="261"/>
      <c r="J7" s="265"/>
      <c r="K7" s="261"/>
      <c r="L7" s="636"/>
      <c r="M7" s="636"/>
      <c r="N7" s="257"/>
      <c r="O7" s="266"/>
      <c r="P7" s="263"/>
    </row>
    <row r="8" spans="1:18" ht="15.6" x14ac:dyDescent="0.3">
      <c r="A8" s="242"/>
      <c r="B8" s="267" t="s">
        <v>73</v>
      </c>
      <c r="C8" s="268"/>
      <c r="D8" s="269">
        <v>1</v>
      </c>
      <c r="E8" s="270"/>
      <c r="F8" s="269">
        <v>0</v>
      </c>
      <c r="G8" s="270"/>
      <c r="H8" s="269">
        <v>0</v>
      </c>
      <c r="I8" s="253"/>
      <c r="J8" s="269">
        <v>100</v>
      </c>
      <c r="K8" s="253"/>
      <c r="L8" s="271">
        <f>H8*J8</f>
        <v>0</v>
      </c>
      <c r="M8" s="272">
        <f>L8*0.0929</f>
        <v>0</v>
      </c>
      <c r="N8" s="273"/>
      <c r="O8" s="274" t="s">
        <v>71</v>
      </c>
      <c r="P8" s="263"/>
    </row>
    <row r="9" spans="1:18" ht="15.6" x14ac:dyDescent="0.3">
      <c r="A9" s="242"/>
      <c r="B9" s="267" t="s">
        <v>128</v>
      </c>
      <c r="C9" s="268"/>
      <c r="D9" s="269">
        <v>1</v>
      </c>
      <c r="E9" s="270"/>
      <c r="F9" s="269">
        <v>0</v>
      </c>
      <c r="G9" s="270"/>
      <c r="H9" s="269">
        <v>0</v>
      </c>
      <c r="I9" s="253"/>
      <c r="J9" s="269">
        <v>120</v>
      </c>
      <c r="K9" s="253"/>
      <c r="L9" s="271">
        <f>H9*J9</f>
        <v>0</v>
      </c>
      <c r="M9" s="272">
        <f>L9*0.0929</f>
        <v>0</v>
      </c>
      <c r="N9" s="273"/>
      <c r="O9" s="274" t="s">
        <v>71</v>
      </c>
      <c r="P9" s="263"/>
    </row>
    <row r="10" spans="1:18" ht="15.75" x14ac:dyDescent="0.25">
      <c r="A10" s="242"/>
      <c r="B10" s="267" t="s">
        <v>129</v>
      </c>
      <c r="C10" s="268"/>
      <c r="D10" s="269">
        <v>1</v>
      </c>
      <c r="E10" s="270"/>
      <c r="F10" s="269">
        <v>0</v>
      </c>
      <c r="G10" s="270"/>
      <c r="H10" s="269">
        <v>0</v>
      </c>
      <c r="I10" s="253"/>
      <c r="J10" s="269">
        <v>150</v>
      </c>
      <c r="K10" s="253"/>
      <c r="L10" s="271">
        <f>H10*J10</f>
        <v>0</v>
      </c>
      <c r="M10" s="272">
        <f>L10*0.0929</f>
        <v>0</v>
      </c>
      <c r="N10" s="273"/>
      <c r="O10" s="274" t="s">
        <v>71</v>
      </c>
      <c r="P10" s="263"/>
    </row>
    <row r="11" spans="1:18" ht="15.75" x14ac:dyDescent="0.25">
      <c r="A11" s="242"/>
      <c r="B11" s="506" t="s">
        <v>130</v>
      </c>
      <c r="C11" s="268"/>
      <c r="D11" s="507">
        <v>1</v>
      </c>
      <c r="E11" s="270"/>
      <c r="F11" s="507">
        <v>0</v>
      </c>
      <c r="G11" s="270"/>
      <c r="H11" s="507">
        <v>1</v>
      </c>
      <c r="I11" s="253"/>
      <c r="J11" s="507">
        <v>300</v>
      </c>
      <c r="K11" s="253"/>
      <c r="L11" s="508">
        <f>H11*J11</f>
        <v>300</v>
      </c>
      <c r="M11" s="509">
        <f>L11*0.0929</f>
        <v>27.869999999999997</v>
      </c>
      <c r="N11" s="273"/>
      <c r="O11" s="274" t="s">
        <v>71</v>
      </c>
      <c r="P11" s="263"/>
    </row>
    <row r="12" spans="1:18" s="503" customFormat="1" ht="16.5" thickBot="1" x14ac:dyDescent="0.3">
      <c r="A12" s="242"/>
      <c r="B12" s="510" t="s">
        <v>218</v>
      </c>
      <c r="C12" s="268"/>
      <c r="D12" s="511">
        <v>1</v>
      </c>
      <c r="E12" s="270"/>
      <c r="F12" s="511">
        <v>0</v>
      </c>
      <c r="G12" s="270"/>
      <c r="H12" s="511">
        <v>1</v>
      </c>
      <c r="I12" s="253"/>
      <c r="J12" s="511">
        <v>200</v>
      </c>
      <c r="K12" s="253"/>
      <c r="L12" s="512">
        <f>H12*J12</f>
        <v>200</v>
      </c>
      <c r="M12" s="513">
        <f>L12*0.00929</f>
        <v>1.8579999999999999</v>
      </c>
      <c r="N12" s="273"/>
      <c r="O12" s="514" t="s">
        <v>71</v>
      </c>
      <c r="P12" s="263"/>
    </row>
    <row r="13" spans="1:18" ht="15.75" customHeight="1" thickBot="1" x14ac:dyDescent="0.3">
      <c r="A13" s="242"/>
      <c r="B13" s="257"/>
      <c r="C13" s="257"/>
      <c r="D13" s="250"/>
      <c r="E13" s="257"/>
      <c r="F13" s="250"/>
      <c r="G13" s="257"/>
      <c r="H13" s="250"/>
      <c r="I13" s="250"/>
      <c r="J13" s="250"/>
      <c r="K13" s="250"/>
      <c r="L13" s="250"/>
      <c r="M13" s="250"/>
      <c r="N13" s="257"/>
      <c r="O13" s="257"/>
      <c r="P13" s="243"/>
    </row>
    <row r="14" spans="1:18" ht="15.6" x14ac:dyDescent="0.3">
      <c r="A14" s="242"/>
      <c r="B14" s="282" t="s">
        <v>194</v>
      </c>
      <c r="C14" s="259"/>
      <c r="D14" s="283"/>
      <c r="E14" s="259"/>
      <c r="F14" s="283"/>
      <c r="G14" s="259"/>
      <c r="H14" s="283"/>
      <c r="I14" s="261"/>
      <c r="J14" s="283"/>
      <c r="K14" s="261"/>
      <c r="L14" s="637"/>
      <c r="M14" s="637"/>
      <c r="N14" s="257"/>
      <c r="O14" s="284"/>
      <c r="P14" s="263"/>
    </row>
    <row r="15" spans="1:18" ht="15.6" x14ac:dyDescent="0.3">
      <c r="A15" s="242"/>
      <c r="B15" s="267" t="s">
        <v>26</v>
      </c>
      <c r="C15" s="270"/>
      <c r="D15" s="269">
        <v>1</v>
      </c>
      <c r="E15" s="270"/>
      <c r="F15" s="269">
        <v>0</v>
      </c>
      <c r="G15" s="270"/>
      <c r="H15" s="269">
        <v>0</v>
      </c>
      <c r="I15" s="253"/>
      <c r="J15" s="269">
        <v>64</v>
      </c>
      <c r="K15" s="253"/>
      <c r="L15" s="271">
        <f>H15*J15</f>
        <v>0</v>
      </c>
      <c r="M15" s="272">
        <f>L15*0.0929</f>
        <v>0</v>
      </c>
      <c r="N15" s="285"/>
      <c r="O15" s="274" t="s">
        <v>81</v>
      </c>
      <c r="P15" s="263"/>
    </row>
    <row r="16" spans="1:18" ht="15.6" x14ac:dyDescent="0.3">
      <c r="A16" s="242"/>
      <c r="B16" s="267" t="s">
        <v>131</v>
      </c>
      <c r="C16" s="270"/>
      <c r="D16" s="269">
        <v>1</v>
      </c>
      <c r="E16" s="270"/>
      <c r="F16" s="269">
        <v>0</v>
      </c>
      <c r="G16" s="270"/>
      <c r="H16" s="269">
        <v>0</v>
      </c>
      <c r="I16" s="253"/>
      <c r="J16" s="269">
        <v>100</v>
      </c>
      <c r="K16" s="253"/>
      <c r="L16" s="271">
        <f>H16*J16</f>
        <v>0</v>
      </c>
      <c r="M16" s="272">
        <f>L16*0.0929</f>
        <v>0</v>
      </c>
      <c r="N16" s="285"/>
      <c r="O16" s="274" t="s">
        <v>81</v>
      </c>
      <c r="P16" s="263"/>
    </row>
    <row r="17" spans="1:16" ht="15.6" x14ac:dyDescent="0.3">
      <c r="A17" s="242"/>
      <c r="B17" s="267" t="s">
        <v>132</v>
      </c>
      <c r="C17" s="270"/>
      <c r="D17" s="269">
        <v>1</v>
      </c>
      <c r="E17" s="270"/>
      <c r="F17" s="269">
        <v>0</v>
      </c>
      <c r="G17" s="270"/>
      <c r="H17" s="275">
        <v>1</v>
      </c>
      <c r="I17" s="253"/>
      <c r="J17" s="275">
        <v>120</v>
      </c>
      <c r="K17" s="253"/>
      <c r="L17" s="276">
        <f>H17*J17</f>
        <v>120</v>
      </c>
      <c r="M17" s="277">
        <f>L17*0.0929</f>
        <v>11.148</v>
      </c>
      <c r="N17" s="285"/>
      <c r="O17" s="286" t="s">
        <v>81</v>
      </c>
      <c r="P17" s="263"/>
    </row>
    <row r="18" spans="1:16" ht="16.5" customHeight="1" thickBot="1" x14ac:dyDescent="0.3">
      <c r="A18" s="242"/>
      <c r="B18" s="278" t="s">
        <v>201</v>
      </c>
      <c r="C18" s="270"/>
      <c r="D18" s="279">
        <v>1</v>
      </c>
      <c r="E18" s="270"/>
      <c r="F18" s="279">
        <v>0</v>
      </c>
      <c r="G18" s="270"/>
      <c r="H18" s="279">
        <v>7</v>
      </c>
      <c r="I18" s="253"/>
      <c r="J18" s="279">
        <v>100</v>
      </c>
      <c r="K18" s="253"/>
      <c r="L18" s="280">
        <f>H18*J18</f>
        <v>700</v>
      </c>
      <c r="M18" s="287">
        <f>L18*0.0929</f>
        <v>65.03</v>
      </c>
      <c r="N18" s="285"/>
      <c r="O18" s="288" t="s">
        <v>81</v>
      </c>
      <c r="P18" s="263"/>
    </row>
    <row r="19" spans="1:16" ht="16.5" thickBot="1" x14ac:dyDescent="0.3">
      <c r="A19" s="242"/>
      <c r="B19" s="289"/>
      <c r="C19" s="270"/>
      <c r="D19" s="290"/>
      <c r="E19" s="270"/>
      <c r="F19" s="290"/>
      <c r="G19" s="270"/>
      <c r="H19" s="290"/>
      <c r="I19" s="253"/>
      <c r="J19" s="290"/>
      <c r="K19" s="253"/>
      <c r="L19" s="290"/>
      <c r="M19" s="290"/>
      <c r="N19" s="285"/>
      <c r="O19" s="285"/>
      <c r="P19" s="263"/>
    </row>
    <row r="20" spans="1:16" ht="16.149999999999999" hidden="1" thickBot="1" x14ac:dyDescent="0.35">
      <c r="A20" s="242"/>
      <c r="B20" s="257"/>
      <c r="C20" s="257"/>
      <c r="D20" s="250"/>
      <c r="E20" s="257"/>
      <c r="F20" s="250"/>
      <c r="G20" s="257"/>
      <c r="H20" s="250"/>
      <c r="I20" s="250"/>
      <c r="J20" s="250"/>
      <c r="K20" s="250"/>
      <c r="L20" s="250"/>
      <c r="M20" s="250"/>
      <c r="N20" s="257"/>
      <c r="O20" s="257"/>
      <c r="P20" s="243"/>
    </row>
    <row r="21" spans="1:16" ht="16.5" thickBot="1" x14ac:dyDescent="0.3">
      <c r="A21" s="242"/>
      <c r="B21" s="291" t="s">
        <v>29</v>
      </c>
      <c r="C21" s="259"/>
      <c r="D21" s="292"/>
      <c r="E21" s="259"/>
      <c r="F21" s="292"/>
      <c r="G21" s="259"/>
      <c r="H21" s="292"/>
      <c r="I21" s="261"/>
      <c r="J21" s="292"/>
      <c r="K21" s="261"/>
      <c r="L21" s="623"/>
      <c r="M21" s="623"/>
      <c r="N21" s="257"/>
      <c r="O21" s="293"/>
      <c r="P21" s="263"/>
    </row>
    <row r="22" spans="1:16" ht="15.75" x14ac:dyDescent="0.25">
      <c r="A22" s="242"/>
      <c r="B22" s="294" t="s">
        <v>102</v>
      </c>
      <c r="C22" s="270"/>
      <c r="D22" s="269">
        <v>6</v>
      </c>
      <c r="E22" s="270"/>
      <c r="F22" s="269">
        <v>0</v>
      </c>
      <c r="G22" s="270"/>
      <c r="H22" s="269">
        <v>0</v>
      </c>
      <c r="I22" s="253"/>
      <c r="J22" s="269">
        <v>168</v>
      </c>
      <c r="K22" s="253"/>
      <c r="L22" s="271">
        <f>H22*J22</f>
        <v>0</v>
      </c>
      <c r="M22" s="272">
        <f>L22*0.0929</f>
        <v>0</v>
      </c>
      <c r="N22" s="285"/>
      <c r="O22" s="274" t="s">
        <v>82</v>
      </c>
      <c r="P22" s="263"/>
    </row>
    <row r="23" spans="1:16" ht="15.75" x14ac:dyDescent="0.25">
      <c r="A23" s="242"/>
      <c r="B23" s="267" t="s">
        <v>98</v>
      </c>
      <c r="C23" s="270"/>
      <c r="D23" s="269">
        <v>15</v>
      </c>
      <c r="E23" s="270"/>
      <c r="F23" s="269">
        <v>0</v>
      </c>
      <c r="G23" s="270"/>
      <c r="H23" s="269">
        <v>1</v>
      </c>
      <c r="I23" s="253"/>
      <c r="J23" s="269">
        <v>304</v>
      </c>
      <c r="K23" s="253"/>
      <c r="L23" s="271">
        <f>H23*J23</f>
        <v>304</v>
      </c>
      <c r="M23" s="272">
        <f>L23*0.0929</f>
        <v>28.241599999999998</v>
      </c>
      <c r="N23" s="285"/>
      <c r="O23" s="274" t="s">
        <v>82</v>
      </c>
      <c r="P23" s="263"/>
    </row>
    <row r="24" spans="1:16" ht="16.5" customHeight="1" x14ac:dyDescent="0.25">
      <c r="A24" s="242"/>
      <c r="B24" s="267" t="s">
        <v>99</v>
      </c>
      <c r="C24" s="270"/>
      <c r="D24" s="269">
        <v>30</v>
      </c>
      <c r="E24" s="270"/>
      <c r="F24" s="269">
        <v>0</v>
      </c>
      <c r="G24" s="270"/>
      <c r="H24" s="269">
        <v>1</v>
      </c>
      <c r="I24" s="253"/>
      <c r="J24" s="269">
        <v>450</v>
      </c>
      <c r="K24" s="253"/>
      <c r="L24" s="271">
        <f>H24*J24</f>
        <v>450</v>
      </c>
      <c r="M24" s="272">
        <f>L24*0.0929</f>
        <v>41.805</v>
      </c>
      <c r="N24" s="285"/>
      <c r="O24" s="274" t="s">
        <v>82</v>
      </c>
      <c r="P24" s="263"/>
    </row>
    <row r="25" spans="1:16" ht="16.5" thickBot="1" x14ac:dyDescent="0.3">
      <c r="A25" s="242"/>
      <c r="B25" s="295" t="s">
        <v>100</v>
      </c>
      <c r="C25" s="270"/>
      <c r="D25" s="279">
        <v>45</v>
      </c>
      <c r="E25" s="270"/>
      <c r="F25" s="279">
        <v>0</v>
      </c>
      <c r="G25" s="270"/>
      <c r="H25" s="279">
        <v>0</v>
      </c>
      <c r="I25" s="253"/>
      <c r="J25" s="279">
        <v>600</v>
      </c>
      <c r="K25" s="253"/>
      <c r="L25" s="280">
        <f>H25*J25</f>
        <v>0</v>
      </c>
      <c r="M25" s="281">
        <f>L25*0.0929</f>
        <v>0</v>
      </c>
      <c r="N25" s="285"/>
      <c r="O25" s="274" t="s">
        <v>82</v>
      </c>
      <c r="P25" s="263"/>
    </row>
    <row r="26" spans="1:16" ht="16.5" thickBot="1" x14ac:dyDescent="0.3">
      <c r="A26" s="242"/>
      <c r="B26" s="257"/>
      <c r="C26" s="257"/>
      <c r="D26" s="250"/>
      <c r="E26" s="257"/>
      <c r="F26" s="250"/>
      <c r="G26" s="257"/>
      <c r="H26" s="250"/>
      <c r="I26" s="250"/>
      <c r="J26" s="250"/>
      <c r="K26" s="250"/>
      <c r="L26" s="250"/>
      <c r="M26" s="250"/>
      <c r="N26" s="257"/>
      <c r="O26" s="257"/>
      <c r="P26" s="243"/>
    </row>
    <row r="27" spans="1:16" ht="16.5" thickBot="1" x14ac:dyDescent="0.3">
      <c r="A27" s="242"/>
      <c r="B27" s="296" t="s">
        <v>188</v>
      </c>
      <c r="C27" s="259"/>
      <c r="D27" s="297"/>
      <c r="E27" s="259"/>
      <c r="F27" s="297"/>
      <c r="G27" s="259"/>
      <c r="H27" s="297"/>
      <c r="I27" s="261"/>
      <c r="J27" s="297"/>
      <c r="K27" s="261"/>
      <c r="L27" s="624"/>
      <c r="M27" s="624"/>
      <c r="N27" s="257"/>
      <c r="O27" s="298"/>
      <c r="P27" s="263"/>
    </row>
    <row r="28" spans="1:16" ht="15.75" x14ac:dyDescent="0.25">
      <c r="A28" s="242"/>
      <c r="B28" s="294" t="s">
        <v>34</v>
      </c>
      <c r="C28" s="270"/>
      <c r="D28" s="269">
        <v>0</v>
      </c>
      <c r="E28" s="270"/>
      <c r="F28" s="269">
        <v>0</v>
      </c>
      <c r="G28" s="270"/>
      <c r="H28" s="269">
        <v>1</v>
      </c>
      <c r="I28" s="253"/>
      <c r="J28" s="269">
        <v>60</v>
      </c>
      <c r="K28" s="253"/>
      <c r="L28" s="271">
        <f>H28*J28</f>
        <v>60</v>
      </c>
      <c r="M28" s="272">
        <f>L28*0.0929</f>
        <v>5.5739999999999998</v>
      </c>
      <c r="N28" s="285"/>
      <c r="O28" s="274" t="s">
        <v>84</v>
      </c>
      <c r="P28" s="263"/>
    </row>
    <row r="29" spans="1:16" ht="16.5" customHeight="1" x14ac:dyDescent="0.25">
      <c r="A29" s="242"/>
      <c r="B29" s="267" t="s">
        <v>172</v>
      </c>
      <c r="C29" s="270"/>
      <c r="D29" s="269">
        <v>0</v>
      </c>
      <c r="E29" s="270"/>
      <c r="F29" s="269">
        <v>0</v>
      </c>
      <c r="G29" s="270"/>
      <c r="H29" s="269">
        <v>0</v>
      </c>
      <c r="I29" s="253"/>
      <c r="J29" s="269">
        <v>120</v>
      </c>
      <c r="K29" s="253"/>
      <c r="L29" s="271">
        <f>H29*J29</f>
        <v>0</v>
      </c>
      <c r="M29" s="272">
        <f>L29*0.0929</f>
        <v>0</v>
      </c>
      <c r="N29" s="285"/>
      <c r="O29" s="274" t="s">
        <v>84</v>
      </c>
      <c r="P29" s="263"/>
    </row>
    <row r="30" spans="1:16" ht="16.5" thickBot="1" x14ac:dyDescent="0.3">
      <c r="A30" s="242"/>
      <c r="B30" s="278" t="s">
        <v>173</v>
      </c>
      <c r="C30" s="270"/>
      <c r="D30" s="279">
        <v>0</v>
      </c>
      <c r="E30" s="270"/>
      <c r="F30" s="279">
        <v>0</v>
      </c>
      <c r="G30" s="270"/>
      <c r="H30" s="279">
        <v>0</v>
      </c>
      <c r="I30" s="253"/>
      <c r="J30" s="279">
        <v>200</v>
      </c>
      <c r="K30" s="253"/>
      <c r="L30" s="280">
        <f>H30*J30</f>
        <v>0</v>
      </c>
      <c r="M30" s="281">
        <f>L30*0.0929</f>
        <v>0</v>
      </c>
      <c r="N30" s="285"/>
      <c r="O30" s="288" t="s">
        <v>84</v>
      </c>
      <c r="P30" s="263"/>
    </row>
    <row r="31" spans="1:16" ht="16.5" thickBot="1" x14ac:dyDescent="0.3">
      <c r="A31" s="242"/>
      <c r="B31" s="257"/>
      <c r="C31" s="257"/>
      <c r="D31" s="250"/>
      <c r="E31" s="257"/>
      <c r="F31" s="250"/>
      <c r="G31" s="257"/>
      <c r="H31" s="250"/>
      <c r="I31" s="250"/>
      <c r="J31" s="250"/>
      <c r="K31" s="250"/>
      <c r="L31" s="250"/>
      <c r="M31" s="250"/>
      <c r="N31" s="257"/>
      <c r="O31" s="257"/>
      <c r="P31" s="243"/>
    </row>
    <row r="32" spans="1:16" ht="16.5" thickBot="1" x14ac:dyDescent="0.3">
      <c r="A32" s="242"/>
      <c r="B32" s="299" t="s">
        <v>189</v>
      </c>
      <c r="C32" s="259"/>
      <c r="D32" s="300"/>
      <c r="E32" s="259"/>
      <c r="F32" s="300"/>
      <c r="G32" s="259"/>
      <c r="H32" s="300"/>
      <c r="I32" s="261"/>
      <c r="J32" s="300"/>
      <c r="K32" s="261"/>
      <c r="L32" s="625"/>
      <c r="M32" s="625"/>
      <c r="N32" s="257"/>
      <c r="O32" s="301"/>
      <c r="P32" s="263"/>
    </row>
    <row r="33" spans="1:16" ht="15.75" x14ac:dyDescent="0.25">
      <c r="A33" s="242"/>
      <c r="B33" s="294" t="s">
        <v>38</v>
      </c>
      <c r="C33" s="270"/>
      <c r="D33" s="269">
        <v>0</v>
      </c>
      <c r="E33" s="270"/>
      <c r="F33" s="269">
        <v>0</v>
      </c>
      <c r="G33" s="270"/>
      <c r="H33" s="269">
        <v>1</v>
      </c>
      <c r="I33" s="253"/>
      <c r="J33" s="269">
        <v>60</v>
      </c>
      <c r="K33" s="253"/>
      <c r="L33" s="271">
        <f>H33*J33</f>
        <v>60</v>
      </c>
      <c r="M33" s="272">
        <f>L33*0.0929</f>
        <v>5.5739999999999998</v>
      </c>
      <c r="N33" s="285"/>
      <c r="O33" s="274" t="s">
        <v>85</v>
      </c>
      <c r="P33" s="263"/>
    </row>
    <row r="34" spans="1:16" ht="15.75" x14ac:dyDescent="0.25">
      <c r="A34" s="242"/>
      <c r="B34" s="267" t="s">
        <v>169</v>
      </c>
      <c r="C34" s="270"/>
      <c r="D34" s="269">
        <v>0</v>
      </c>
      <c r="E34" s="270"/>
      <c r="F34" s="269">
        <v>0</v>
      </c>
      <c r="G34" s="270"/>
      <c r="H34" s="269">
        <v>0</v>
      </c>
      <c r="I34" s="253"/>
      <c r="J34" s="269">
        <v>120</v>
      </c>
      <c r="K34" s="253"/>
      <c r="L34" s="271">
        <f>H34*J34</f>
        <v>0</v>
      </c>
      <c r="M34" s="272">
        <f>L34*0.0929</f>
        <v>0</v>
      </c>
      <c r="N34" s="285"/>
      <c r="O34" s="274" t="s">
        <v>85</v>
      </c>
      <c r="P34" s="263"/>
    </row>
    <row r="35" spans="1:16" ht="15.75" x14ac:dyDescent="0.25">
      <c r="A35" s="242"/>
      <c r="B35" s="267" t="s">
        <v>170</v>
      </c>
      <c r="C35" s="270"/>
      <c r="D35" s="269">
        <v>0</v>
      </c>
      <c r="E35" s="270"/>
      <c r="F35" s="269">
        <v>0</v>
      </c>
      <c r="G35" s="270"/>
      <c r="H35" s="269">
        <v>0</v>
      </c>
      <c r="I35" s="253"/>
      <c r="J35" s="269">
        <v>252</v>
      </c>
      <c r="K35" s="253"/>
      <c r="L35" s="271">
        <f>H35*J35</f>
        <v>0</v>
      </c>
      <c r="M35" s="272">
        <f>L35*0.0929</f>
        <v>0</v>
      </c>
      <c r="N35" s="285"/>
      <c r="O35" s="274" t="s">
        <v>85</v>
      </c>
      <c r="P35" s="263"/>
    </row>
    <row r="36" spans="1:16" ht="16.5" thickBot="1" x14ac:dyDescent="0.3">
      <c r="A36" s="242"/>
      <c r="B36" s="278" t="s">
        <v>171</v>
      </c>
      <c r="C36" s="270"/>
      <c r="D36" s="279">
        <v>0</v>
      </c>
      <c r="E36" s="270"/>
      <c r="F36" s="279">
        <v>0</v>
      </c>
      <c r="G36" s="270"/>
      <c r="H36" s="279">
        <v>0</v>
      </c>
      <c r="I36" s="253"/>
      <c r="J36" s="279">
        <v>399</v>
      </c>
      <c r="K36" s="253"/>
      <c r="L36" s="280">
        <f>H36*J36</f>
        <v>0</v>
      </c>
      <c r="M36" s="281">
        <f>L36*0.0929</f>
        <v>0</v>
      </c>
      <c r="N36" s="285"/>
      <c r="O36" s="288" t="s">
        <v>85</v>
      </c>
      <c r="P36" s="263"/>
    </row>
    <row r="37" spans="1:16" ht="16.5" thickBot="1" x14ac:dyDescent="0.3">
      <c r="A37" s="242"/>
      <c r="B37" s="257"/>
      <c r="C37" s="257"/>
      <c r="D37" s="250"/>
      <c r="E37" s="257"/>
      <c r="F37" s="250"/>
      <c r="G37" s="257"/>
      <c r="H37" s="250"/>
      <c r="I37" s="250"/>
      <c r="J37" s="250"/>
      <c r="K37" s="250"/>
      <c r="L37" s="250"/>
      <c r="M37" s="250"/>
      <c r="N37" s="257"/>
      <c r="O37" s="257"/>
      <c r="P37" s="243"/>
    </row>
    <row r="38" spans="1:16" ht="16.5" thickBot="1" x14ac:dyDescent="0.3">
      <c r="A38" s="242"/>
      <c r="B38" s="302" t="s">
        <v>60</v>
      </c>
      <c r="C38" s="259"/>
      <c r="D38" s="303"/>
      <c r="E38" s="259"/>
      <c r="F38" s="303"/>
      <c r="G38" s="259"/>
      <c r="H38" s="303"/>
      <c r="I38" s="261"/>
      <c r="J38" s="303"/>
      <c r="K38" s="261"/>
      <c r="L38" s="626"/>
      <c r="M38" s="626"/>
      <c r="N38" s="257"/>
      <c r="O38" s="304"/>
      <c r="P38" s="263"/>
    </row>
    <row r="39" spans="1:16" ht="15.75" x14ac:dyDescent="0.25">
      <c r="A39" s="242"/>
      <c r="B39" s="305" t="s">
        <v>42</v>
      </c>
      <c r="C39" s="270"/>
      <c r="D39" s="269">
        <v>0</v>
      </c>
      <c r="E39" s="270"/>
      <c r="F39" s="269">
        <v>0</v>
      </c>
      <c r="G39" s="270"/>
      <c r="H39" s="269">
        <v>0</v>
      </c>
      <c r="I39" s="253"/>
      <c r="J39" s="269">
        <v>0</v>
      </c>
      <c r="K39" s="253"/>
      <c r="L39" s="271">
        <f>H39*J39</f>
        <v>0</v>
      </c>
      <c r="M39" s="272">
        <f>L39*0.0929</f>
        <v>0</v>
      </c>
      <c r="N39" s="285"/>
      <c r="O39" s="274" t="s">
        <v>83</v>
      </c>
      <c r="P39" s="263"/>
    </row>
    <row r="40" spans="1:16" ht="15.75" x14ac:dyDescent="0.25">
      <c r="A40" s="242"/>
      <c r="B40" s="267" t="s">
        <v>123</v>
      </c>
      <c r="C40" s="270"/>
      <c r="D40" s="269">
        <v>0</v>
      </c>
      <c r="E40" s="270"/>
      <c r="F40" s="269">
        <v>0</v>
      </c>
      <c r="G40" s="270"/>
      <c r="H40" s="269">
        <v>1</v>
      </c>
      <c r="I40" s="253"/>
      <c r="J40" s="269">
        <v>164</v>
      </c>
      <c r="K40" s="253"/>
      <c r="L40" s="271">
        <f>H40*J40</f>
        <v>164</v>
      </c>
      <c r="M40" s="272">
        <f>L40*0.0929</f>
        <v>15.2356</v>
      </c>
      <c r="N40" s="285"/>
      <c r="O40" s="274" t="s">
        <v>83</v>
      </c>
      <c r="P40" s="263"/>
    </row>
    <row r="41" spans="1:16" ht="16.5" thickBot="1" x14ac:dyDescent="0.3">
      <c r="A41" s="242"/>
      <c r="B41" s="278" t="s">
        <v>107</v>
      </c>
      <c r="C41" s="270"/>
      <c r="D41" s="279">
        <v>0</v>
      </c>
      <c r="E41" s="270"/>
      <c r="F41" s="279">
        <v>0</v>
      </c>
      <c r="G41" s="270"/>
      <c r="H41" s="279">
        <v>0</v>
      </c>
      <c r="I41" s="253"/>
      <c r="J41" s="279">
        <v>0</v>
      </c>
      <c r="K41" s="253"/>
      <c r="L41" s="280">
        <f>H41*J41</f>
        <v>0</v>
      </c>
      <c r="M41" s="281">
        <f>L41*0.0929</f>
        <v>0</v>
      </c>
      <c r="N41" s="285"/>
      <c r="O41" s="274" t="s">
        <v>83</v>
      </c>
      <c r="P41" s="263"/>
    </row>
    <row r="42" spans="1:16" ht="16.5" thickBot="1" x14ac:dyDescent="0.3">
      <c r="A42" s="242"/>
      <c r="B42" s="257"/>
      <c r="C42" s="257"/>
      <c r="D42" s="250"/>
      <c r="E42" s="257"/>
      <c r="F42" s="250"/>
      <c r="G42" s="257"/>
      <c r="H42" s="250"/>
      <c r="I42" s="250"/>
      <c r="J42" s="250"/>
      <c r="K42" s="250"/>
      <c r="L42" s="250"/>
      <c r="M42" s="250"/>
      <c r="N42" s="257"/>
      <c r="O42" s="257"/>
      <c r="P42" s="243"/>
    </row>
    <row r="43" spans="1:16" ht="15.75" x14ac:dyDescent="0.25">
      <c r="A43" s="242"/>
      <c r="B43" s="306" t="s">
        <v>62</v>
      </c>
      <c r="C43" s="259"/>
      <c r="D43" s="307"/>
      <c r="E43" s="259"/>
      <c r="F43" s="307"/>
      <c r="G43" s="259"/>
      <c r="H43" s="307"/>
      <c r="I43" s="261"/>
      <c r="J43" s="307"/>
      <c r="K43" s="261"/>
      <c r="L43" s="627"/>
      <c r="M43" s="627"/>
      <c r="N43" s="257"/>
      <c r="O43" s="308"/>
      <c r="P43" s="263"/>
    </row>
    <row r="44" spans="1:16" ht="15.75" x14ac:dyDescent="0.25">
      <c r="A44" s="242"/>
      <c r="B44" s="267" t="s">
        <v>63</v>
      </c>
      <c r="C44" s="270"/>
      <c r="D44" s="269">
        <v>4</v>
      </c>
      <c r="E44" s="270"/>
      <c r="F44" s="269">
        <v>0</v>
      </c>
      <c r="G44" s="270"/>
      <c r="H44" s="269">
        <v>1</v>
      </c>
      <c r="I44" s="253"/>
      <c r="J44" s="269">
        <v>80</v>
      </c>
      <c r="K44" s="253"/>
      <c r="L44" s="271">
        <v>160</v>
      </c>
      <c r="M44" s="272">
        <f>L44*0.0929</f>
        <v>14.863999999999999</v>
      </c>
      <c r="N44" s="285"/>
      <c r="O44" s="309" t="s">
        <v>106</v>
      </c>
      <c r="P44" s="263"/>
    </row>
    <row r="45" spans="1:16" ht="15.75" x14ac:dyDescent="0.25">
      <c r="A45" s="242"/>
      <c r="B45" s="267" t="s">
        <v>133</v>
      </c>
      <c r="C45" s="270"/>
      <c r="D45" s="269">
        <v>0</v>
      </c>
      <c r="E45" s="270"/>
      <c r="F45" s="269">
        <v>0</v>
      </c>
      <c r="G45" s="270"/>
      <c r="H45" s="269">
        <v>1</v>
      </c>
      <c r="I45" s="253"/>
      <c r="J45" s="269">
        <v>1957</v>
      </c>
      <c r="K45" s="253"/>
      <c r="L45" s="271">
        <f>H45*J45</f>
        <v>1957</v>
      </c>
      <c r="M45" s="272">
        <f>L45*0.0929</f>
        <v>181.80529999999999</v>
      </c>
      <c r="N45" s="285"/>
      <c r="O45" s="274" t="s">
        <v>134</v>
      </c>
      <c r="P45" s="263"/>
    </row>
    <row r="46" spans="1:16" ht="15.6" hidden="1" x14ac:dyDescent="0.3">
      <c r="A46" s="242"/>
      <c r="B46" s="267"/>
      <c r="C46" s="270"/>
      <c r="D46" s="269">
        <v>0</v>
      </c>
      <c r="E46" s="270"/>
      <c r="F46" s="269">
        <v>0</v>
      </c>
      <c r="G46" s="270"/>
      <c r="H46" s="269">
        <v>0</v>
      </c>
      <c r="I46" s="253"/>
      <c r="J46" s="269">
        <v>0</v>
      </c>
      <c r="K46" s="253"/>
      <c r="L46" s="271">
        <f>H46*J46</f>
        <v>0</v>
      </c>
      <c r="M46" s="272">
        <f>L46*0.0929</f>
        <v>0</v>
      </c>
      <c r="N46" s="285"/>
      <c r="O46" s="274"/>
      <c r="P46" s="263"/>
    </row>
    <row r="47" spans="1:16" ht="16.149999999999999" hidden="1" thickBot="1" x14ac:dyDescent="0.35">
      <c r="A47" s="242"/>
      <c r="B47" s="278"/>
      <c r="C47" s="270"/>
      <c r="D47" s="279">
        <v>0</v>
      </c>
      <c r="E47" s="270"/>
      <c r="F47" s="279">
        <v>0</v>
      </c>
      <c r="G47" s="270"/>
      <c r="H47" s="279">
        <v>0</v>
      </c>
      <c r="I47" s="253"/>
      <c r="J47" s="279">
        <v>0</v>
      </c>
      <c r="K47" s="253"/>
      <c r="L47" s="280">
        <f>H47*J47</f>
        <v>0</v>
      </c>
      <c r="M47" s="281">
        <f>L47*0.0929</f>
        <v>0</v>
      </c>
      <c r="N47" s="285"/>
      <c r="O47" s="288"/>
      <c r="P47" s="263"/>
    </row>
    <row r="48" spans="1:16" ht="16.5" thickBot="1" x14ac:dyDescent="0.3">
      <c r="A48" s="242"/>
      <c r="B48" s="257"/>
      <c r="C48" s="257"/>
      <c r="D48" s="250"/>
      <c r="E48" s="257"/>
      <c r="F48" s="250"/>
      <c r="G48" s="257"/>
      <c r="H48" s="250"/>
      <c r="I48" s="250"/>
      <c r="J48" s="250"/>
      <c r="K48" s="250"/>
      <c r="L48" s="250"/>
      <c r="M48" s="250"/>
      <c r="N48" s="257"/>
      <c r="O48" s="257"/>
      <c r="P48" s="243"/>
    </row>
    <row r="49" spans="1:31" ht="16.5" thickBot="1" x14ac:dyDescent="0.3">
      <c r="A49" s="242"/>
      <c r="B49" s="310" t="s">
        <v>48</v>
      </c>
      <c r="C49" s="259"/>
      <c r="D49" s="311"/>
      <c r="E49" s="259"/>
      <c r="F49" s="311"/>
      <c r="G49" s="259"/>
      <c r="H49" s="311"/>
      <c r="I49" s="261"/>
      <c r="J49" s="311"/>
      <c r="K49" s="261"/>
      <c r="L49" s="312">
        <f>SUM(L8:L47)</f>
        <v>4475</v>
      </c>
      <c r="M49" s="313">
        <f>SUM(M8:M47)</f>
        <v>399.00550000000004</v>
      </c>
      <c r="N49" s="257"/>
      <c r="O49" s="314"/>
      <c r="P49" s="263"/>
    </row>
    <row r="50" spans="1:31" s="233" customFormat="1" ht="23.45" customHeight="1" thickBot="1" x14ac:dyDescent="0.3">
      <c r="A50" s="242"/>
      <c r="B50" s="315" t="s">
        <v>49</v>
      </c>
      <c r="C50" s="259"/>
      <c r="D50" s="316">
        <v>0.15</v>
      </c>
      <c r="E50" s="259"/>
      <c r="F50" s="311"/>
      <c r="G50" s="259"/>
      <c r="H50" s="311"/>
      <c r="I50" s="261"/>
      <c r="J50" s="311"/>
      <c r="K50" s="261"/>
      <c r="L50" s="317">
        <f>SUMPRODUCT(L49*0.15)</f>
        <v>671.25</v>
      </c>
      <c r="M50" s="318">
        <f>SUMPRODUCT(M49*0.15)</f>
        <v>59.850825</v>
      </c>
      <c r="N50" s="257"/>
      <c r="O50" s="274"/>
      <c r="P50" s="263"/>
      <c r="Q50"/>
      <c r="R50"/>
    </row>
    <row r="51" spans="1:31" s="1" customFormat="1" ht="16.5" thickBot="1" x14ac:dyDescent="0.3">
      <c r="A51" s="242"/>
      <c r="B51" s="319" t="s">
        <v>50</v>
      </c>
      <c r="C51" s="259"/>
      <c r="D51" s="311"/>
      <c r="E51" s="259"/>
      <c r="F51" s="311"/>
      <c r="G51" s="259"/>
      <c r="H51" s="311"/>
      <c r="I51" s="261"/>
      <c r="J51" s="311"/>
      <c r="K51" s="261"/>
      <c r="L51" s="320">
        <f>SUM(L49,L50)</f>
        <v>5146.25</v>
      </c>
      <c r="M51" s="321">
        <f>SUM(M49,M50)</f>
        <v>458.85632500000003</v>
      </c>
      <c r="N51" s="257"/>
      <c r="O51" s="288"/>
      <c r="P51" s="263"/>
      <c r="Q51"/>
      <c r="R51"/>
    </row>
    <row r="52" spans="1:31" s="1" customFormat="1" ht="16.5" thickBot="1" x14ac:dyDescent="0.3">
      <c r="A52" s="242"/>
      <c r="B52" s="257"/>
      <c r="C52" s="257"/>
      <c r="D52" s="250"/>
      <c r="E52" s="257"/>
      <c r="F52" s="250"/>
      <c r="G52" s="257"/>
      <c r="H52" s="250"/>
      <c r="I52" s="250"/>
      <c r="J52" s="250"/>
      <c r="K52" s="250"/>
      <c r="L52" s="250"/>
      <c r="M52" s="250"/>
      <c r="N52" s="257"/>
      <c r="O52" s="257"/>
      <c r="P52" s="243"/>
      <c r="Q52"/>
      <c r="R52"/>
    </row>
    <row r="53" spans="1:31" s="1" customFormat="1" ht="51" customHeight="1" thickBot="1" x14ac:dyDescent="0.3">
      <c r="A53" s="244"/>
      <c r="B53" s="322" t="s">
        <v>5</v>
      </c>
      <c r="C53" s="246"/>
      <c r="D53" s="322" t="s">
        <v>16</v>
      </c>
      <c r="E53" s="246"/>
      <c r="F53" s="322"/>
      <c r="G53" s="246"/>
      <c r="H53" s="322"/>
      <c r="I53" s="247"/>
      <c r="J53" s="322"/>
      <c r="K53" s="247"/>
      <c r="L53" s="628" t="s">
        <v>55</v>
      </c>
      <c r="M53" s="628"/>
      <c r="N53" s="246"/>
      <c r="O53" s="322" t="s">
        <v>6</v>
      </c>
      <c r="P53" s="248"/>
      <c r="Q53"/>
      <c r="R53"/>
    </row>
    <row r="54" spans="1:31" s="1" customFormat="1" ht="20.45" customHeight="1" x14ac:dyDescent="0.25">
      <c r="A54" s="242"/>
      <c r="B54" s="323" t="s">
        <v>53</v>
      </c>
      <c r="C54" s="259"/>
      <c r="D54" s="324"/>
      <c r="E54" s="259"/>
      <c r="F54" s="324"/>
      <c r="G54" s="259"/>
      <c r="H54" s="324"/>
      <c r="I54" s="261"/>
      <c r="J54" s="324"/>
      <c r="K54" s="261"/>
      <c r="L54" s="629"/>
      <c r="M54" s="629"/>
      <c r="N54" s="257"/>
      <c r="O54" s="325"/>
      <c r="P54" s="263"/>
      <c r="Q54"/>
      <c r="R54"/>
    </row>
    <row r="55" spans="1:31" s="1" customFormat="1" ht="19.899999999999999" customHeight="1" x14ac:dyDescent="0.25">
      <c r="A55" s="242"/>
      <c r="B55" s="267" t="s">
        <v>54</v>
      </c>
      <c r="C55" s="270"/>
      <c r="D55" s="269" t="s">
        <v>178</v>
      </c>
      <c r="E55" s="270"/>
      <c r="F55" s="269"/>
      <c r="G55" s="270"/>
      <c r="H55" s="269"/>
      <c r="I55" s="253"/>
      <c r="J55" s="269"/>
      <c r="K55" s="253"/>
      <c r="L55" s="630" t="s">
        <v>178</v>
      </c>
      <c r="M55" s="631"/>
      <c r="N55" s="285"/>
      <c r="O55" s="274">
        <v>8</v>
      </c>
      <c r="P55" s="263"/>
      <c r="Q55"/>
      <c r="R55"/>
    </row>
    <row r="56" spans="1:31" s="1" customFormat="1" ht="18" hidden="1" customHeight="1" x14ac:dyDescent="0.3">
      <c r="A56" s="242"/>
      <c r="B56" s="267" t="s">
        <v>108</v>
      </c>
      <c r="C56" s="270"/>
      <c r="D56" s="269">
        <v>0</v>
      </c>
      <c r="E56" s="270"/>
      <c r="F56" s="269"/>
      <c r="G56" s="270"/>
      <c r="H56" s="269"/>
      <c r="I56" s="253"/>
      <c r="J56" s="269"/>
      <c r="K56" s="253"/>
      <c r="L56" s="632"/>
      <c r="M56" s="632"/>
      <c r="N56" s="285"/>
      <c r="O56" s="274">
        <v>8</v>
      </c>
      <c r="P56" s="263"/>
      <c r="Q56"/>
      <c r="R56"/>
    </row>
    <row r="57" spans="1:31" s="13" customFormat="1" ht="13.9" customHeight="1" thickBot="1" x14ac:dyDescent="0.3">
      <c r="A57" s="242"/>
      <c r="B57" s="257"/>
      <c r="C57" s="257"/>
      <c r="D57" s="250"/>
      <c r="E57" s="257"/>
      <c r="F57" s="250"/>
      <c r="G57" s="257"/>
      <c r="H57" s="250"/>
      <c r="I57" s="250"/>
      <c r="J57" s="250"/>
      <c r="K57" s="250"/>
      <c r="L57" s="250"/>
      <c r="M57" s="250"/>
      <c r="N57" s="257"/>
      <c r="O57" s="326"/>
      <c r="P57" s="243"/>
      <c r="Q57"/>
      <c r="R57"/>
    </row>
    <row r="58" spans="1:31" s="1" customFormat="1" ht="15.75" customHeight="1" thickBot="1" x14ac:dyDescent="0.3">
      <c r="A58" s="242"/>
      <c r="B58" s="327" t="s">
        <v>56</v>
      </c>
      <c r="C58" s="270"/>
      <c r="D58" s="328"/>
      <c r="E58" s="270"/>
      <c r="F58" s="328"/>
      <c r="G58" s="270"/>
      <c r="H58" s="328"/>
      <c r="I58" s="253"/>
      <c r="J58" s="328"/>
      <c r="K58" s="253"/>
      <c r="L58" s="617" t="s">
        <v>178</v>
      </c>
      <c r="M58" s="618"/>
      <c r="N58" s="285"/>
      <c r="O58" s="329"/>
      <c r="P58" s="263"/>
      <c r="Q58"/>
      <c r="R58"/>
    </row>
    <row r="59" spans="1:31" s="1" customFormat="1" ht="18" customHeight="1" thickBot="1" x14ac:dyDescent="0.3">
      <c r="A59" s="242"/>
      <c r="B59" s="257"/>
      <c r="C59" s="257"/>
      <c r="D59" s="250"/>
      <c r="E59" s="257"/>
      <c r="F59" s="250"/>
      <c r="G59" s="257"/>
      <c r="H59" s="250"/>
      <c r="I59" s="250"/>
      <c r="J59" s="250"/>
      <c r="K59" s="250"/>
      <c r="L59" s="250"/>
      <c r="M59" s="250"/>
      <c r="N59" s="257"/>
      <c r="O59" s="326"/>
      <c r="P59" s="243"/>
      <c r="Q59"/>
      <c r="R59"/>
    </row>
    <row r="60" spans="1:31" s="1" customFormat="1" ht="25.9" customHeight="1" outlineLevel="1" thickBot="1" x14ac:dyDescent="0.3">
      <c r="A60" s="330"/>
      <c r="B60" s="619"/>
      <c r="C60" s="619"/>
      <c r="D60" s="619"/>
      <c r="E60" s="619"/>
      <c r="F60" s="619"/>
      <c r="G60" s="619"/>
      <c r="H60" s="619"/>
      <c r="I60" s="619"/>
      <c r="J60" s="619"/>
      <c r="K60" s="619"/>
      <c r="L60" s="619"/>
      <c r="M60" s="619"/>
      <c r="N60" s="619"/>
      <c r="O60" s="619"/>
      <c r="P60" s="331"/>
      <c r="Q60"/>
      <c r="R60"/>
      <c r="S60" s="3"/>
    </row>
    <row r="61" spans="1:31" ht="207" customHeight="1" thickBot="1" x14ac:dyDescent="0.3">
      <c r="A61" s="465"/>
      <c r="B61" s="620" t="s">
        <v>219</v>
      </c>
      <c r="C61" s="621"/>
      <c r="D61" s="621"/>
      <c r="E61" s="621"/>
      <c r="F61" s="621"/>
      <c r="G61" s="621"/>
      <c r="H61" s="621"/>
      <c r="I61" s="621"/>
      <c r="J61" s="621"/>
      <c r="K61" s="621"/>
      <c r="L61" s="621"/>
      <c r="M61" s="621"/>
      <c r="N61" s="621"/>
      <c r="O61" s="622"/>
      <c r="P61" s="467"/>
      <c r="Q61" s="472"/>
      <c r="R61" s="472"/>
      <c r="S61" s="472"/>
      <c r="T61" s="472"/>
      <c r="U61" s="472"/>
      <c r="V61" s="472"/>
      <c r="W61" s="472"/>
      <c r="X61" s="472"/>
      <c r="Y61" s="472"/>
      <c r="Z61" s="472"/>
      <c r="AA61" s="472"/>
      <c r="AB61" s="472"/>
      <c r="AC61" s="472"/>
      <c r="AD61" s="472"/>
      <c r="AE61" s="263"/>
    </row>
    <row r="62" spans="1:31" ht="21.6" customHeight="1" x14ac:dyDescent="0.25">
      <c r="A62" s="465"/>
      <c r="B62" s="465"/>
      <c r="C62" s="465"/>
      <c r="D62" s="465"/>
      <c r="E62" s="465"/>
      <c r="F62" s="465"/>
      <c r="G62" s="465"/>
      <c r="H62" s="465"/>
      <c r="I62" s="465"/>
      <c r="J62" s="465"/>
      <c r="K62" s="465"/>
      <c r="L62" s="465"/>
      <c r="M62" s="465"/>
      <c r="N62" s="465"/>
      <c r="O62" s="465"/>
      <c r="P62" s="472"/>
      <c r="Q62" s="472"/>
      <c r="R62" s="472"/>
      <c r="S62" s="472"/>
      <c r="T62" s="472"/>
      <c r="U62" s="472"/>
      <c r="V62" s="472"/>
      <c r="W62" s="472"/>
      <c r="X62" s="472"/>
      <c r="Y62" s="472"/>
      <c r="Z62" s="472"/>
      <c r="AA62" s="472"/>
      <c r="AB62" s="472"/>
      <c r="AC62" s="472"/>
      <c r="AD62" s="472"/>
      <c r="AE62" s="263"/>
    </row>
    <row r="63" spans="1:31" ht="15.75" x14ac:dyDescent="0.25">
      <c r="A63" s="465"/>
      <c r="B63" s="465"/>
      <c r="C63" s="465"/>
      <c r="D63" s="465"/>
      <c r="E63" s="465"/>
      <c r="F63" s="465"/>
      <c r="G63" s="465"/>
      <c r="H63" s="465"/>
      <c r="I63" s="465"/>
      <c r="J63" s="465"/>
      <c r="K63" s="465"/>
      <c r="L63" s="465"/>
      <c r="M63" s="465"/>
      <c r="N63" s="465"/>
      <c r="O63" s="465"/>
      <c r="P63" s="472"/>
      <c r="Q63" s="472"/>
      <c r="R63" s="472"/>
      <c r="S63" s="472"/>
      <c r="T63" s="472"/>
      <c r="U63" s="472"/>
      <c r="V63" s="472"/>
      <c r="W63" s="472"/>
      <c r="X63" s="472"/>
      <c r="Y63" s="472"/>
      <c r="Z63" s="472"/>
      <c r="AA63" s="472"/>
      <c r="AB63" s="472"/>
      <c r="AC63" s="472"/>
      <c r="AD63" s="472"/>
      <c r="AE63" s="263"/>
    </row>
    <row r="64" spans="1:31" x14ac:dyDescent="0.25">
      <c r="A64" s="465"/>
      <c r="B64" s="465"/>
      <c r="C64" s="465"/>
      <c r="D64" s="465"/>
      <c r="E64" s="465"/>
      <c r="F64" s="465"/>
      <c r="G64" s="465"/>
      <c r="H64" s="465"/>
      <c r="I64" s="465"/>
      <c r="J64" s="465"/>
      <c r="K64" s="465"/>
      <c r="L64" s="465"/>
      <c r="M64" s="465"/>
      <c r="N64" s="465"/>
      <c r="O64" s="465"/>
      <c r="P64" s="472"/>
      <c r="Q64" s="472"/>
      <c r="R64" s="472"/>
      <c r="S64" s="472"/>
      <c r="T64" s="472"/>
      <c r="U64" s="472"/>
      <c r="V64" s="472"/>
      <c r="W64" s="472"/>
      <c r="X64" s="472"/>
      <c r="Y64" s="472"/>
      <c r="Z64" s="472"/>
      <c r="AA64" s="472"/>
      <c r="AB64" s="472"/>
      <c r="AC64" s="472"/>
      <c r="AD64" s="472"/>
    </row>
    <row r="65" spans="1:30" x14ac:dyDescent="0.25">
      <c r="A65" s="465"/>
      <c r="B65" s="465"/>
      <c r="C65" s="465"/>
      <c r="D65" s="465"/>
      <c r="E65" s="465"/>
      <c r="F65" s="465"/>
      <c r="G65" s="465"/>
      <c r="H65" s="465"/>
      <c r="I65" s="465"/>
      <c r="J65" s="465"/>
      <c r="K65" s="465"/>
      <c r="L65" s="465"/>
      <c r="M65" s="465"/>
      <c r="N65" s="465"/>
      <c r="O65" s="465"/>
      <c r="P65" s="472"/>
      <c r="Q65" s="472"/>
      <c r="R65" s="472"/>
      <c r="S65" s="472"/>
      <c r="T65" s="472"/>
      <c r="U65" s="472"/>
      <c r="V65" s="472"/>
      <c r="W65" s="472"/>
      <c r="X65" s="472"/>
      <c r="Y65" s="472"/>
      <c r="Z65" s="472"/>
      <c r="AA65" s="472"/>
      <c r="AB65" s="472"/>
      <c r="AC65" s="472"/>
      <c r="AD65" s="472"/>
    </row>
    <row r="66" spans="1:30" x14ac:dyDescent="0.25">
      <c r="A66" s="465"/>
      <c r="B66" s="465"/>
      <c r="C66" s="465"/>
      <c r="D66" s="465"/>
      <c r="E66" s="465"/>
      <c r="F66" s="465"/>
      <c r="G66" s="465"/>
      <c r="H66" s="465"/>
      <c r="I66" s="465"/>
      <c r="J66" s="465"/>
      <c r="K66" s="465"/>
      <c r="L66" s="465"/>
      <c r="M66" s="465"/>
      <c r="N66" s="465"/>
      <c r="O66" s="465"/>
      <c r="P66" s="472"/>
      <c r="Q66" s="472"/>
      <c r="R66" s="472"/>
      <c r="S66" s="472"/>
      <c r="T66" s="472"/>
      <c r="U66" s="472"/>
      <c r="V66" s="472"/>
      <c r="W66" s="472"/>
      <c r="X66" s="472"/>
      <c r="Y66" s="472"/>
      <c r="Z66" s="472"/>
      <c r="AA66" s="472"/>
      <c r="AB66" s="472"/>
      <c r="AC66" s="472"/>
      <c r="AD66" s="472"/>
    </row>
    <row r="67" spans="1:30" x14ac:dyDescent="0.25">
      <c r="A67" s="465"/>
      <c r="B67" s="465"/>
      <c r="C67" s="465"/>
      <c r="D67" s="465"/>
      <c r="E67" s="465"/>
      <c r="F67" s="465"/>
      <c r="G67" s="465"/>
      <c r="H67" s="465"/>
      <c r="I67" s="465"/>
      <c r="J67" s="465"/>
      <c r="K67" s="465"/>
      <c r="L67" s="465"/>
      <c r="M67" s="465"/>
      <c r="N67" s="465"/>
      <c r="O67" s="465"/>
      <c r="P67" s="472"/>
      <c r="Q67" s="472"/>
      <c r="R67" s="472"/>
      <c r="S67" s="472"/>
      <c r="T67" s="472"/>
      <c r="U67" s="472"/>
      <c r="V67" s="472"/>
      <c r="W67" s="472"/>
      <c r="X67" s="472"/>
      <c r="Y67" s="472"/>
      <c r="Z67" s="472"/>
      <c r="AA67" s="472"/>
      <c r="AB67" s="472"/>
      <c r="AC67" s="472"/>
      <c r="AD67" s="472"/>
    </row>
    <row r="68" spans="1:30" x14ac:dyDescent="0.25">
      <c r="A68" s="465"/>
      <c r="B68" s="465"/>
      <c r="C68" s="465"/>
      <c r="D68" s="465"/>
      <c r="E68" s="465"/>
      <c r="F68" s="465"/>
      <c r="G68" s="465"/>
      <c r="H68" s="465"/>
      <c r="I68" s="465"/>
      <c r="J68" s="465"/>
      <c r="K68" s="465"/>
      <c r="L68" s="465"/>
      <c r="M68" s="465"/>
      <c r="N68" s="465"/>
      <c r="O68" s="465"/>
      <c r="P68" s="472"/>
      <c r="Q68" s="472"/>
      <c r="R68" s="472"/>
      <c r="S68" s="472"/>
      <c r="T68" s="472"/>
      <c r="U68" s="472"/>
      <c r="V68" s="472"/>
      <c r="W68" s="472"/>
      <c r="X68" s="472"/>
      <c r="Y68" s="472"/>
      <c r="Z68" s="472"/>
      <c r="AA68" s="472"/>
      <c r="AB68" s="472"/>
      <c r="AC68" s="472"/>
      <c r="AD68" s="472"/>
    </row>
    <row r="69" spans="1:30" ht="23.45" customHeight="1" x14ac:dyDescent="0.25">
      <c r="A69" s="465"/>
      <c r="B69" s="465"/>
      <c r="C69" s="465"/>
      <c r="D69" s="465"/>
      <c r="E69" s="465"/>
      <c r="F69" s="465"/>
      <c r="G69" s="465"/>
      <c r="H69" s="465"/>
      <c r="I69" s="465"/>
      <c r="J69" s="465"/>
      <c r="K69" s="465"/>
      <c r="L69" s="465"/>
      <c r="M69" s="465"/>
      <c r="N69" s="465"/>
      <c r="O69" s="465"/>
      <c r="P69" s="472"/>
      <c r="Q69" s="472"/>
      <c r="R69" s="472"/>
      <c r="S69" s="472"/>
      <c r="T69" s="472"/>
      <c r="U69" s="472"/>
      <c r="V69" s="472"/>
      <c r="W69" s="472"/>
      <c r="X69" s="472"/>
      <c r="Y69" s="472"/>
      <c r="Z69" s="472"/>
      <c r="AA69" s="472"/>
      <c r="AB69" s="472"/>
      <c r="AC69" s="472"/>
      <c r="AD69" s="472"/>
    </row>
    <row r="70" spans="1:30" x14ac:dyDescent="0.25">
      <c r="A70" s="465"/>
      <c r="B70" s="465"/>
      <c r="C70" s="465"/>
      <c r="D70" s="465"/>
      <c r="E70" s="465"/>
      <c r="F70" s="465"/>
      <c r="G70" s="465"/>
      <c r="H70" s="465"/>
      <c r="I70" s="465"/>
      <c r="J70" s="465"/>
      <c r="K70" s="465"/>
      <c r="L70" s="465"/>
      <c r="M70" s="465"/>
      <c r="N70" s="465"/>
      <c r="O70" s="465"/>
      <c r="P70" s="472"/>
      <c r="Q70" s="472"/>
      <c r="R70" s="472"/>
      <c r="S70" s="472"/>
      <c r="T70" s="472"/>
      <c r="U70" s="472"/>
      <c r="V70" s="472"/>
      <c r="W70" s="472"/>
      <c r="X70" s="472"/>
      <c r="Y70" s="472"/>
      <c r="Z70" s="472"/>
      <c r="AA70" s="472"/>
      <c r="AB70" s="472"/>
      <c r="AC70" s="472"/>
      <c r="AD70" s="472"/>
    </row>
    <row r="71" spans="1:30" ht="37.15" customHeight="1" x14ac:dyDescent="0.25">
      <c r="A71" s="465"/>
      <c r="B71" s="465"/>
      <c r="C71" s="465"/>
      <c r="D71" s="465"/>
      <c r="E71" s="465"/>
      <c r="F71" s="465"/>
      <c r="G71" s="465"/>
      <c r="H71" s="465"/>
      <c r="I71" s="465"/>
      <c r="J71" s="465"/>
      <c r="K71" s="465"/>
      <c r="L71" s="465"/>
      <c r="M71" s="465"/>
      <c r="N71" s="465"/>
      <c r="O71" s="465"/>
      <c r="P71" s="472"/>
      <c r="Q71" s="472"/>
      <c r="R71" s="472"/>
      <c r="S71" s="472"/>
      <c r="T71" s="472"/>
      <c r="U71" s="472"/>
      <c r="V71" s="472"/>
      <c r="W71" s="472"/>
      <c r="X71" s="472"/>
      <c r="Y71" s="472"/>
      <c r="Z71" s="472"/>
      <c r="AA71" s="472"/>
      <c r="AB71" s="472"/>
      <c r="AC71" s="472"/>
      <c r="AD71" s="472"/>
    </row>
    <row r="72" spans="1:30" ht="58.15" customHeight="1" x14ac:dyDescent="0.25">
      <c r="A72" s="465"/>
      <c r="B72" s="465"/>
      <c r="C72" s="465"/>
      <c r="D72" s="465"/>
      <c r="E72" s="465"/>
      <c r="F72" s="465"/>
      <c r="G72" s="465"/>
      <c r="H72" s="465"/>
      <c r="I72" s="465"/>
      <c r="J72" s="465"/>
      <c r="K72" s="465"/>
      <c r="L72" s="465"/>
      <c r="M72" s="465"/>
      <c r="N72" s="465"/>
      <c r="O72" s="465"/>
      <c r="P72" s="472"/>
      <c r="Q72" s="472"/>
      <c r="R72" s="472"/>
      <c r="S72" s="472"/>
      <c r="T72" s="472"/>
      <c r="U72" s="472"/>
      <c r="V72" s="472"/>
      <c r="W72" s="472"/>
      <c r="X72" s="472"/>
      <c r="Y72" s="472"/>
      <c r="Z72" s="472"/>
      <c r="AA72" s="472"/>
      <c r="AB72" s="472"/>
      <c r="AC72" s="472"/>
      <c r="AD72" s="472"/>
    </row>
    <row r="73" spans="1:30" ht="28.15" hidden="1" customHeight="1" thickBot="1" x14ac:dyDescent="0.3">
      <c r="A73" s="465"/>
      <c r="B73" s="465"/>
      <c r="C73" s="465"/>
      <c r="D73" s="465"/>
      <c r="E73" s="465"/>
      <c r="F73" s="465"/>
      <c r="G73" s="465"/>
      <c r="H73" s="465"/>
      <c r="I73" s="465"/>
      <c r="J73" s="465"/>
      <c r="K73" s="465"/>
      <c r="L73" s="465"/>
      <c r="M73" s="465"/>
      <c r="N73" s="465"/>
      <c r="O73" s="465"/>
      <c r="P73" s="472"/>
      <c r="Q73" s="472"/>
      <c r="R73" s="472"/>
      <c r="S73" s="472"/>
      <c r="T73" s="472"/>
      <c r="U73" s="472"/>
      <c r="V73" s="472"/>
      <c r="W73" s="472"/>
      <c r="X73" s="472"/>
      <c r="Y73" s="472"/>
      <c r="Z73" s="472"/>
      <c r="AA73" s="472"/>
      <c r="AB73" s="472"/>
      <c r="AC73" s="472"/>
      <c r="AD73" s="472"/>
    </row>
    <row r="74" spans="1:30" ht="1.1499999999999999" hidden="1" customHeight="1" x14ac:dyDescent="0.3">
      <c r="B74" s="332"/>
      <c r="C74" s="333"/>
      <c r="D74" s="334"/>
      <c r="E74" s="333"/>
      <c r="F74" s="334"/>
      <c r="G74" s="333"/>
      <c r="H74" s="334"/>
      <c r="I74" s="334"/>
      <c r="J74" s="334"/>
      <c r="K74" s="334"/>
      <c r="L74" s="334"/>
      <c r="M74" s="334"/>
      <c r="N74" s="334"/>
      <c r="O74" s="334"/>
    </row>
  </sheetData>
  <mergeCells count="17">
    <mergeCell ref="B1:O1"/>
    <mergeCell ref="L2:M2"/>
    <mergeCell ref="L5:M5"/>
    <mergeCell ref="L7:M7"/>
    <mergeCell ref="L14:M14"/>
    <mergeCell ref="L58:M58"/>
    <mergeCell ref="B60:O60"/>
    <mergeCell ref="B61:O61"/>
    <mergeCell ref="L21:M21"/>
    <mergeCell ref="L27:M27"/>
    <mergeCell ref="L32:M32"/>
    <mergeCell ref="L38:M38"/>
    <mergeCell ref="L43:M43"/>
    <mergeCell ref="L53:M53"/>
    <mergeCell ref="L54:M54"/>
    <mergeCell ref="L55:M55"/>
    <mergeCell ref="L56:M56"/>
  </mergeCells>
  <pageMargins left="0.5" right="0.25" top="0.5" bottom="0.5" header="0.3" footer="0.3"/>
  <pageSetup scale="55" fitToHeight="0" orientation="portrait" horizontalDpi="1200" verticalDpi="1200" r:id="rId1"/>
  <rowBreaks count="1" manualBreakCount="1">
    <brk id="6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topLeftCell="A82" zoomScaleNormal="100" workbookViewId="0">
      <selection activeCell="J33" sqref="J33"/>
    </sheetView>
  </sheetViews>
  <sheetFormatPr defaultRowHeight="15" outlineLevelRow="1" x14ac:dyDescent="0.25"/>
  <cols>
    <col min="1" max="1" width="5.85546875" customWidth="1"/>
    <col min="2" max="2" width="43.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85546875" customWidth="1"/>
    <col min="13" max="13" width="9.7109375" customWidth="1"/>
    <col min="14" max="14" width="1.7109375" customWidth="1"/>
    <col min="15" max="15" width="28.42578125" customWidth="1"/>
  </cols>
  <sheetData>
    <row r="1" spans="1:18" ht="16.149999999999999" thickBot="1" x14ac:dyDescent="0.35">
      <c r="A1" s="1"/>
      <c r="B1" s="640"/>
      <c r="C1" s="640"/>
      <c r="D1" s="640"/>
      <c r="E1" s="640"/>
      <c r="F1" s="640"/>
      <c r="G1" s="640"/>
      <c r="H1" s="640"/>
      <c r="I1" s="640"/>
      <c r="J1" s="640"/>
      <c r="K1" s="640"/>
      <c r="L1" s="640"/>
      <c r="M1" s="640"/>
      <c r="N1" s="640"/>
      <c r="O1" s="640"/>
      <c r="P1" s="7"/>
      <c r="Q1" s="345"/>
      <c r="R1" s="345"/>
    </row>
    <row r="2" spans="1:18" ht="45.6" customHeight="1" x14ac:dyDescent="0.3">
      <c r="A2" s="13"/>
      <c r="B2" s="124" t="s">
        <v>5</v>
      </c>
      <c r="C2" s="95"/>
      <c r="D2" s="124" t="s">
        <v>16</v>
      </c>
      <c r="E2" s="95"/>
      <c r="F2" s="124" t="s">
        <v>17</v>
      </c>
      <c r="G2" s="95"/>
      <c r="H2" s="124" t="s">
        <v>18</v>
      </c>
      <c r="I2" s="28"/>
      <c r="J2" s="124" t="s">
        <v>64</v>
      </c>
      <c r="K2" s="28"/>
      <c r="L2" s="558" t="s">
        <v>20</v>
      </c>
      <c r="M2" s="559"/>
      <c r="N2" s="95"/>
      <c r="O2" s="124" t="s">
        <v>6</v>
      </c>
      <c r="P2" s="9"/>
      <c r="Q2" s="345"/>
      <c r="R2" s="345"/>
    </row>
    <row r="3" spans="1:18" ht="25.15" customHeight="1" thickBot="1" x14ac:dyDescent="0.35">
      <c r="A3" s="1"/>
      <c r="B3" s="93"/>
      <c r="C3" s="18"/>
      <c r="D3" s="96"/>
      <c r="E3" s="18"/>
      <c r="F3" s="96"/>
      <c r="G3" s="18"/>
      <c r="H3" s="96"/>
      <c r="I3" s="18"/>
      <c r="J3" s="115" t="s">
        <v>0</v>
      </c>
      <c r="K3" s="114"/>
      <c r="L3" s="116" t="s">
        <v>0</v>
      </c>
      <c r="M3" s="117" t="s">
        <v>1</v>
      </c>
      <c r="N3" s="18"/>
      <c r="O3" s="97"/>
      <c r="P3" s="8"/>
      <c r="Q3" s="345"/>
      <c r="R3" s="345"/>
    </row>
    <row r="4" spans="1:18" ht="16.149999999999999" thickBot="1" x14ac:dyDescent="0.35">
      <c r="A4" s="1"/>
      <c r="B4" s="30"/>
      <c r="C4" s="30"/>
      <c r="D4" s="32"/>
      <c r="E4" s="30"/>
      <c r="F4" s="32"/>
      <c r="G4" s="30"/>
      <c r="H4" s="32"/>
      <c r="I4" s="32"/>
      <c r="J4" s="32"/>
      <c r="K4" s="32"/>
      <c r="L4" s="32"/>
      <c r="M4" s="32"/>
      <c r="N4" s="30"/>
      <c r="O4" s="2"/>
      <c r="P4" s="7"/>
      <c r="Q4" s="345"/>
      <c r="R4" s="345"/>
    </row>
    <row r="5" spans="1:18" ht="48.6" customHeight="1" thickBot="1" x14ac:dyDescent="0.35">
      <c r="A5" s="1"/>
      <c r="B5" s="352" t="s">
        <v>147</v>
      </c>
      <c r="C5" s="15"/>
      <c r="D5" s="353"/>
      <c r="E5" s="15"/>
      <c r="F5" s="353"/>
      <c r="G5" s="15"/>
      <c r="H5" s="353"/>
      <c r="I5" s="44"/>
      <c r="J5" s="353"/>
      <c r="K5" s="44"/>
      <c r="L5" s="638"/>
      <c r="M5" s="639"/>
      <c r="N5" s="2"/>
      <c r="O5" s="354"/>
      <c r="P5" s="6"/>
      <c r="Q5" s="345"/>
      <c r="R5" s="345"/>
    </row>
    <row r="6" spans="1:18" ht="16.149999999999999" thickBot="1" x14ac:dyDescent="0.35">
      <c r="A6" s="1"/>
      <c r="B6" s="30"/>
      <c r="C6" s="30"/>
      <c r="D6" s="32"/>
      <c r="E6" s="30"/>
      <c r="F6" s="32"/>
      <c r="G6" s="30"/>
      <c r="H6" s="32"/>
      <c r="I6" s="32"/>
      <c r="J6" s="32"/>
      <c r="K6" s="32"/>
      <c r="L6" s="32"/>
      <c r="M6" s="32"/>
      <c r="N6" s="30"/>
      <c r="O6" s="2"/>
      <c r="P6" s="7"/>
      <c r="Q6" s="345"/>
      <c r="R6" s="345"/>
    </row>
    <row r="7" spans="1:18" ht="15.6" x14ac:dyDescent="0.3">
      <c r="A7" s="1"/>
      <c r="B7" s="90" t="s">
        <v>21</v>
      </c>
      <c r="C7" s="15"/>
      <c r="D7" s="91"/>
      <c r="E7" s="15"/>
      <c r="F7" s="91"/>
      <c r="G7" s="15"/>
      <c r="H7" s="91"/>
      <c r="I7" s="44"/>
      <c r="J7" s="91"/>
      <c r="K7" s="44"/>
      <c r="L7" s="583"/>
      <c r="M7" s="584"/>
      <c r="N7" s="2"/>
      <c r="O7" s="92"/>
      <c r="P7" s="6"/>
      <c r="Q7" s="345"/>
      <c r="R7" s="345"/>
    </row>
    <row r="8" spans="1:18" ht="15.6" x14ac:dyDescent="0.3">
      <c r="A8" s="1"/>
      <c r="B8" s="73" t="s">
        <v>73</v>
      </c>
      <c r="C8" s="48"/>
      <c r="D8" s="81">
        <v>1</v>
      </c>
      <c r="E8" s="49"/>
      <c r="F8" s="81">
        <v>0</v>
      </c>
      <c r="G8" s="49"/>
      <c r="H8" s="81">
        <v>1</v>
      </c>
      <c r="I8" s="50"/>
      <c r="J8" s="81">
        <v>100</v>
      </c>
      <c r="K8" s="50"/>
      <c r="L8" s="83">
        <f t="shared" ref="L8:L11" si="0">H8*J8</f>
        <v>100</v>
      </c>
      <c r="M8" s="84">
        <f t="shared" ref="M8:M11" si="1">L8*0.0929</f>
        <v>9.2899999999999991</v>
      </c>
      <c r="N8" s="51"/>
      <c r="O8" s="88" t="s">
        <v>71</v>
      </c>
      <c r="P8" s="6"/>
      <c r="Q8" s="345"/>
      <c r="R8" s="345"/>
    </row>
    <row r="9" spans="1:18" ht="15.6" x14ac:dyDescent="0.3">
      <c r="A9" s="1"/>
      <c r="B9" s="73" t="s">
        <v>22</v>
      </c>
      <c r="C9" s="48"/>
      <c r="D9" s="81">
        <v>1</v>
      </c>
      <c r="E9" s="49"/>
      <c r="F9" s="81">
        <v>0</v>
      </c>
      <c r="G9" s="49"/>
      <c r="H9" s="81">
        <v>1</v>
      </c>
      <c r="I9" s="50"/>
      <c r="J9" s="81">
        <v>120</v>
      </c>
      <c r="K9" s="50"/>
      <c r="L9" s="83">
        <f t="shared" si="0"/>
        <v>120</v>
      </c>
      <c r="M9" s="84">
        <f t="shared" si="1"/>
        <v>11.148</v>
      </c>
      <c r="N9" s="51"/>
      <c r="O9" s="88" t="s">
        <v>71</v>
      </c>
      <c r="P9" s="6"/>
      <c r="Q9" s="345"/>
      <c r="R9" s="345"/>
    </row>
    <row r="10" spans="1:18" ht="15.6" x14ac:dyDescent="0.3">
      <c r="A10" s="1"/>
      <c r="B10" s="73" t="s">
        <v>68</v>
      </c>
      <c r="C10" s="48"/>
      <c r="D10" s="81">
        <v>1</v>
      </c>
      <c r="E10" s="49"/>
      <c r="F10" s="81">
        <v>0</v>
      </c>
      <c r="G10" s="49"/>
      <c r="H10" s="81">
        <v>0</v>
      </c>
      <c r="I10" s="50"/>
      <c r="J10" s="81">
        <v>150</v>
      </c>
      <c r="K10" s="50"/>
      <c r="L10" s="83">
        <f t="shared" si="0"/>
        <v>0</v>
      </c>
      <c r="M10" s="84">
        <f t="shared" si="1"/>
        <v>0</v>
      </c>
      <c r="N10" s="51"/>
      <c r="O10" s="88" t="s">
        <v>71</v>
      </c>
      <c r="P10" s="6"/>
      <c r="Q10" s="345"/>
      <c r="R10" s="345"/>
    </row>
    <row r="11" spans="1:18" ht="16.5" thickBot="1" x14ac:dyDescent="0.3">
      <c r="A11" s="1"/>
      <c r="B11" s="75" t="s">
        <v>67</v>
      </c>
      <c r="C11" s="48"/>
      <c r="D11" s="82">
        <v>1</v>
      </c>
      <c r="E11" s="49"/>
      <c r="F11" s="82">
        <v>0</v>
      </c>
      <c r="G11" s="49"/>
      <c r="H11" s="82">
        <v>0</v>
      </c>
      <c r="I11" s="50"/>
      <c r="J11" s="82">
        <v>216</v>
      </c>
      <c r="K11" s="50"/>
      <c r="L11" s="85">
        <f t="shared" si="0"/>
        <v>0</v>
      </c>
      <c r="M11" s="86">
        <f t="shared" si="1"/>
        <v>0</v>
      </c>
      <c r="N11" s="51"/>
      <c r="O11" s="89" t="s">
        <v>71</v>
      </c>
      <c r="P11" s="6"/>
      <c r="Q11" s="345"/>
      <c r="R11" s="345"/>
    </row>
    <row r="12" spans="1:18" ht="16.149999999999999" thickBot="1" x14ac:dyDescent="0.35">
      <c r="A12" s="1"/>
      <c r="B12" s="30"/>
      <c r="C12" s="30"/>
      <c r="D12" s="32"/>
      <c r="E12" s="30"/>
      <c r="F12" s="32"/>
      <c r="G12" s="30"/>
      <c r="H12" s="32"/>
      <c r="I12" s="32"/>
      <c r="J12" s="32"/>
      <c r="K12" s="32"/>
      <c r="L12" s="32"/>
      <c r="M12" s="32"/>
      <c r="N12" s="30"/>
      <c r="O12" s="2"/>
      <c r="P12" s="7"/>
      <c r="Q12" s="345"/>
      <c r="R12" s="345"/>
    </row>
    <row r="13" spans="1:18" ht="19.149999999999999" customHeight="1" x14ac:dyDescent="0.3">
      <c r="A13" s="1"/>
      <c r="B13" s="120" t="s">
        <v>194</v>
      </c>
      <c r="C13" s="15"/>
      <c r="D13" s="121"/>
      <c r="E13" s="15"/>
      <c r="F13" s="121"/>
      <c r="G13" s="15"/>
      <c r="H13" s="121"/>
      <c r="I13" s="44"/>
      <c r="J13" s="121"/>
      <c r="K13" s="44"/>
      <c r="L13" s="595"/>
      <c r="M13" s="596"/>
      <c r="N13" s="2"/>
      <c r="O13" s="122"/>
      <c r="P13" s="6"/>
      <c r="Q13" s="345"/>
      <c r="R13" s="345"/>
    </row>
    <row r="14" spans="1:18" ht="15.6" x14ac:dyDescent="0.3">
      <c r="A14" s="1"/>
      <c r="B14" s="73" t="s">
        <v>26</v>
      </c>
      <c r="C14" s="49"/>
      <c r="D14" s="81">
        <v>1</v>
      </c>
      <c r="E14" s="49"/>
      <c r="F14" s="81">
        <v>0</v>
      </c>
      <c r="G14" s="49"/>
      <c r="H14" s="81">
        <v>0</v>
      </c>
      <c r="I14" s="50"/>
      <c r="J14" s="81">
        <v>64</v>
      </c>
      <c r="K14" s="50"/>
      <c r="L14" s="83">
        <f t="shared" ref="L14:L15" si="2">H14*J14</f>
        <v>0</v>
      </c>
      <c r="M14" s="84">
        <f t="shared" ref="M14:M15" si="3">L14*0.0929</f>
        <v>0</v>
      </c>
      <c r="N14" s="53"/>
      <c r="O14" s="88" t="s">
        <v>81</v>
      </c>
      <c r="P14" s="6"/>
      <c r="Q14" s="345"/>
      <c r="R14" s="345"/>
    </row>
    <row r="15" spans="1:18" ht="15.6" x14ac:dyDescent="0.3">
      <c r="A15" s="1"/>
      <c r="B15" s="73" t="s">
        <v>65</v>
      </c>
      <c r="C15" s="49"/>
      <c r="D15" s="81">
        <v>1</v>
      </c>
      <c r="E15" s="49"/>
      <c r="F15" s="81">
        <v>0</v>
      </c>
      <c r="G15" s="49"/>
      <c r="H15" s="81">
        <v>1</v>
      </c>
      <c r="I15" s="50"/>
      <c r="J15" s="81">
        <v>100</v>
      </c>
      <c r="K15" s="50"/>
      <c r="L15" s="83">
        <f t="shared" si="2"/>
        <v>100</v>
      </c>
      <c r="M15" s="84">
        <f t="shared" si="3"/>
        <v>9.2899999999999991</v>
      </c>
      <c r="N15" s="53"/>
      <c r="O15" s="88" t="s">
        <v>81</v>
      </c>
      <c r="P15" s="6"/>
      <c r="Q15" s="345"/>
      <c r="R15" s="345"/>
    </row>
    <row r="16" spans="1:18" ht="16.149999999999999" thickBot="1" x14ac:dyDescent="0.35">
      <c r="A16" s="1"/>
      <c r="B16" s="75" t="s">
        <v>160</v>
      </c>
      <c r="C16" s="49"/>
      <c r="D16" s="82">
        <v>0</v>
      </c>
      <c r="E16" s="49"/>
      <c r="F16" s="82">
        <v>0</v>
      </c>
      <c r="G16" s="49"/>
      <c r="H16" s="82">
        <v>0</v>
      </c>
      <c r="I16" s="50"/>
      <c r="J16" s="82">
        <v>120</v>
      </c>
      <c r="K16" s="50"/>
      <c r="L16" s="85">
        <f>H16*J16</f>
        <v>0</v>
      </c>
      <c r="M16" s="86">
        <f>L16*0.0929</f>
        <v>0</v>
      </c>
      <c r="N16" s="53"/>
      <c r="O16" s="89" t="s">
        <v>81</v>
      </c>
      <c r="P16" s="6"/>
      <c r="Q16" s="345"/>
      <c r="R16" s="345"/>
    </row>
    <row r="17" spans="1:23" ht="16.149999999999999" thickBot="1" x14ac:dyDescent="0.35">
      <c r="A17" s="1"/>
      <c r="B17" s="30"/>
      <c r="C17" s="30"/>
      <c r="D17" s="32"/>
      <c r="E17" s="30"/>
      <c r="F17" s="32"/>
      <c r="G17" s="30"/>
      <c r="H17" s="32"/>
      <c r="I17" s="32"/>
      <c r="J17" s="32"/>
      <c r="K17" s="32"/>
      <c r="L17" s="32"/>
      <c r="M17" s="32"/>
      <c r="N17" s="30"/>
      <c r="O17" s="2"/>
      <c r="P17" s="7"/>
      <c r="Q17" s="345"/>
      <c r="R17" s="345"/>
    </row>
    <row r="18" spans="1:23" ht="23.45" customHeight="1" thickBot="1" x14ac:dyDescent="0.35">
      <c r="A18" s="1"/>
      <c r="B18" s="78" t="s">
        <v>29</v>
      </c>
      <c r="C18" s="15"/>
      <c r="D18" s="80"/>
      <c r="E18" s="15"/>
      <c r="F18" s="80"/>
      <c r="G18" s="15"/>
      <c r="H18" s="80"/>
      <c r="I18" s="44"/>
      <c r="J18" s="80"/>
      <c r="K18" s="44"/>
      <c r="L18" s="576"/>
      <c r="M18" s="577"/>
      <c r="N18" s="2"/>
      <c r="O18" s="241"/>
      <c r="P18" s="6"/>
      <c r="Q18" s="345"/>
      <c r="R18" s="345"/>
    </row>
    <row r="19" spans="1:23" ht="15.75" x14ac:dyDescent="0.25">
      <c r="A19" s="1"/>
      <c r="B19" s="77" t="s">
        <v>102</v>
      </c>
      <c r="C19" s="49"/>
      <c r="D19" s="81">
        <v>6</v>
      </c>
      <c r="E19" s="49"/>
      <c r="F19" s="81">
        <v>0</v>
      </c>
      <c r="G19" s="49"/>
      <c r="H19" s="81">
        <v>1</v>
      </c>
      <c r="I19" s="50"/>
      <c r="J19" s="81">
        <v>168</v>
      </c>
      <c r="K19" s="50"/>
      <c r="L19" s="83">
        <f>H19*J19</f>
        <v>168</v>
      </c>
      <c r="M19" s="84">
        <f>L19*0.0929</f>
        <v>15.607199999999999</v>
      </c>
      <c r="N19" s="53"/>
      <c r="O19" s="118" t="s">
        <v>82</v>
      </c>
      <c r="P19" s="6"/>
      <c r="Q19" s="345"/>
      <c r="R19" s="345"/>
    </row>
    <row r="20" spans="1:23" ht="15.75" x14ac:dyDescent="0.25">
      <c r="A20" s="1"/>
      <c r="B20" s="73" t="s">
        <v>98</v>
      </c>
      <c r="C20" s="49"/>
      <c r="D20" s="81">
        <v>15</v>
      </c>
      <c r="E20" s="49"/>
      <c r="F20" s="81">
        <v>0</v>
      </c>
      <c r="G20" s="49"/>
      <c r="H20" s="81">
        <v>0</v>
      </c>
      <c r="I20" s="50"/>
      <c r="J20" s="81">
        <v>304</v>
      </c>
      <c r="K20" s="50"/>
      <c r="L20" s="83">
        <f>H20*J20</f>
        <v>0</v>
      </c>
      <c r="M20" s="84">
        <f>L20*0.0929</f>
        <v>0</v>
      </c>
      <c r="N20" s="53"/>
      <c r="O20" s="88" t="s">
        <v>82</v>
      </c>
      <c r="P20" s="6"/>
      <c r="Q20" s="345"/>
      <c r="R20" s="345"/>
    </row>
    <row r="21" spans="1:23" ht="15.6" x14ac:dyDescent="0.3">
      <c r="A21" s="1"/>
      <c r="B21" s="73" t="s">
        <v>99</v>
      </c>
      <c r="C21" s="49"/>
      <c r="D21" s="81">
        <v>30</v>
      </c>
      <c r="E21" s="49"/>
      <c r="F21" s="81">
        <v>0</v>
      </c>
      <c r="G21" s="49"/>
      <c r="H21" s="81">
        <v>0</v>
      </c>
      <c r="I21" s="50"/>
      <c r="J21" s="81">
        <v>450</v>
      </c>
      <c r="K21" s="50"/>
      <c r="L21" s="83">
        <f t="shared" ref="L21:L22" si="4">H21*J21</f>
        <v>0</v>
      </c>
      <c r="M21" s="84">
        <f t="shared" ref="M21:M22" si="5">L21*0.0929</f>
        <v>0</v>
      </c>
      <c r="N21" s="53"/>
      <c r="O21" s="88" t="s">
        <v>82</v>
      </c>
      <c r="P21" s="6"/>
      <c r="Q21" s="345"/>
      <c r="R21" s="345"/>
    </row>
    <row r="22" spans="1:23" ht="16.5" thickBot="1" x14ac:dyDescent="0.3">
      <c r="A22" s="1"/>
      <c r="B22" s="76" t="s">
        <v>100</v>
      </c>
      <c r="C22" s="49"/>
      <c r="D22" s="82">
        <v>45</v>
      </c>
      <c r="E22" s="49"/>
      <c r="F22" s="82">
        <v>0</v>
      </c>
      <c r="G22" s="49"/>
      <c r="H22" s="82">
        <v>0</v>
      </c>
      <c r="I22" s="50"/>
      <c r="J22" s="82">
        <v>600</v>
      </c>
      <c r="K22" s="50"/>
      <c r="L22" s="85">
        <f t="shared" si="4"/>
        <v>0</v>
      </c>
      <c r="M22" s="86">
        <f t="shared" si="5"/>
        <v>0</v>
      </c>
      <c r="N22" s="53"/>
      <c r="O22" s="89" t="s">
        <v>82</v>
      </c>
      <c r="P22" s="6"/>
      <c r="Q22" s="345"/>
      <c r="R22" s="345"/>
    </row>
    <row r="23" spans="1:23" ht="16.149999999999999" thickBot="1" x14ac:dyDescent="0.35">
      <c r="A23" s="1"/>
      <c r="B23" s="30"/>
      <c r="C23" s="30"/>
      <c r="D23" s="32"/>
      <c r="E23" s="30"/>
      <c r="F23" s="32"/>
      <c r="G23" s="30"/>
      <c r="H23" s="32"/>
      <c r="I23" s="32"/>
      <c r="J23" s="32"/>
      <c r="K23" s="32"/>
      <c r="L23" s="32"/>
      <c r="M23" s="32"/>
      <c r="N23" s="30"/>
      <c r="O23" s="2"/>
      <c r="P23" s="7"/>
      <c r="Q23" s="345"/>
      <c r="R23" s="345"/>
    </row>
    <row r="24" spans="1:23" ht="17.45" customHeight="1" thickBot="1" x14ac:dyDescent="0.35">
      <c r="A24" s="1"/>
      <c r="B24" s="142" t="s">
        <v>188</v>
      </c>
      <c r="C24" s="15"/>
      <c r="D24" s="141"/>
      <c r="E24" s="15"/>
      <c r="F24" s="141"/>
      <c r="G24" s="15"/>
      <c r="H24" s="141"/>
      <c r="I24" s="44"/>
      <c r="J24" s="141"/>
      <c r="K24" s="44"/>
      <c r="L24" s="572"/>
      <c r="M24" s="573"/>
      <c r="N24" s="2"/>
      <c r="O24" s="143"/>
      <c r="P24" s="6"/>
      <c r="Q24" s="345"/>
      <c r="R24" s="345"/>
    </row>
    <row r="25" spans="1:23" ht="15.6" x14ac:dyDescent="0.3">
      <c r="A25" s="1"/>
      <c r="B25" s="77" t="s">
        <v>34</v>
      </c>
      <c r="C25" s="49"/>
      <c r="D25" s="81">
        <v>0</v>
      </c>
      <c r="E25" s="49"/>
      <c r="F25" s="81">
        <v>0</v>
      </c>
      <c r="G25" s="49"/>
      <c r="H25" s="81">
        <v>0</v>
      </c>
      <c r="I25" s="50"/>
      <c r="J25" s="81">
        <v>60</v>
      </c>
      <c r="K25" s="50"/>
      <c r="L25" s="83">
        <f t="shared" ref="L25:L27" si="6">H25*J25</f>
        <v>0</v>
      </c>
      <c r="M25" s="84">
        <f t="shared" ref="M25:M27" si="7">L25*0.0929</f>
        <v>0</v>
      </c>
      <c r="N25" s="53"/>
      <c r="O25" s="88" t="s">
        <v>84</v>
      </c>
      <c r="P25" s="6"/>
      <c r="Q25" s="345"/>
      <c r="R25" s="345"/>
    </row>
    <row r="26" spans="1:23" ht="15.6" x14ac:dyDescent="0.3">
      <c r="A26" s="1"/>
      <c r="B26" s="73" t="s">
        <v>172</v>
      </c>
      <c r="C26" s="49"/>
      <c r="D26" s="81">
        <v>0</v>
      </c>
      <c r="E26" s="49"/>
      <c r="F26" s="81">
        <v>0</v>
      </c>
      <c r="G26" s="49"/>
      <c r="H26" s="81">
        <v>1</v>
      </c>
      <c r="I26" s="50"/>
      <c r="J26" s="81">
        <v>120</v>
      </c>
      <c r="K26" s="50"/>
      <c r="L26" s="83">
        <f t="shared" si="6"/>
        <v>120</v>
      </c>
      <c r="M26" s="84">
        <f t="shared" si="7"/>
        <v>11.148</v>
      </c>
      <c r="N26" s="53"/>
      <c r="O26" s="88" t="s">
        <v>84</v>
      </c>
      <c r="P26" s="6"/>
      <c r="Q26" s="345"/>
      <c r="R26" s="345"/>
    </row>
    <row r="27" spans="1:23" ht="16.149999999999999" thickBot="1" x14ac:dyDescent="0.35">
      <c r="A27" s="1"/>
      <c r="B27" s="75" t="s">
        <v>173</v>
      </c>
      <c r="C27" s="49"/>
      <c r="D27" s="82">
        <v>0</v>
      </c>
      <c r="E27" s="49"/>
      <c r="F27" s="82">
        <v>0</v>
      </c>
      <c r="G27" s="49"/>
      <c r="H27" s="82">
        <v>0</v>
      </c>
      <c r="I27" s="50"/>
      <c r="J27" s="82">
        <v>200</v>
      </c>
      <c r="K27" s="50"/>
      <c r="L27" s="85">
        <f t="shared" si="6"/>
        <v>0</v>
      </c>
      <c r="M27" s="86">
        <f t="shared" si="7"/>
        <v>0</v>
      </c>
      <c r="N27" s="53"/>
      <c r="O27" s="89" t="s">
        <v>84</v>
      </c>
      <c r="P27" s="6"/>
      <c r="Q27" s="345"/>
      <c r="R27" s="345"/>
    </row>
    <row r="28" spans="1:23" ht="16.149999999999999" thickBot="1" x14ac:dyDescent="0.35">
      <c r="A28" s="1"/>
      <c r="B28" s="30"/>
      <c r="C28" s="30"/>
      <c r="D28" s="32"/>
      <c r="E28" s="30"/>
      <c r="F28" s="32"/>
      <c r="G28" s="30"/>
      <c r="H28" s="32"/>
      <c r="I28" s="32"/>
      <c r="J28" s="32"/>
      <c r="K28" s="32"/>
      <c r="L28" s="32"/>
      <c r="M28" s="32"/>
      <c r="N28" s="30"/>
      <c r="O28" s="2"/>
      <c r="P28" s="7"/>
      <c r="Q28" s="345"/>
      <c r="R28" s="345"/>
      <c r="T28" s="355"/>
      <c r="U28" s="355"/>
      <c r="V28" s="355"/>
      <c r="W28" s="355"/>
    </row>
    <row r="29" spans="1:23" ht="21" customHeight="1" thickBot="1" x14ac:dyDescent="0.35">
      <c r="A29" s="1"/>
      <c r="B29" s="144" t="s">
        <v>191</v>
      </c>
      <c r="C29" s="15"/>
      <c r="D29" s="139"/>
      <c r="E29" s="15"/>
      <c r="F29" s="139"/>
      <c r="G29" s="15"/>
      <c r="H29" s="139"/>
      <c r="I29" s="44"/>
      <c r="J29" s="139"/>
      <c r="K29" s="44"/>
      <c r="L29" s="585"/>
      <c r="M29" s="586"/>
      <c r="N29" s="2"/>
      <c r="O29" s="140"/>
      <c r="P29" s="6"/>
      <c r="Q29" s="345"/>
      <c r="R29" s="345"/>
      <c r="T29" s="355"/>
      <c r="U29" s="355"/>
      <c r="V29" s="355"/>
      <c r="W29" s="355"/>
    </row>
    <row r="30" spans="1:23" ht="15.75" x14ac:dyDescent="0.25">
      <c r="A30" s="1"/>
      <c r="B30" s="77" t="s">
        <v>38</v>
      </c>
      <c r="C30" s="49"/>
      <c r="D30" s="81">
        <v>0</v>
      </c>
      <c r="E30" s="49"/>
      <c r="F30" s="81">
        <v>0</v>
      </c>
      <c r="G30" s="49"/>
      <c r="H30" s="81">
        <v>1</v>
      </c>
      <c r="I30" s="50"/>
      <c r="J30" s="81">
        <v>60</v>
      </c>
      <c r="K30" s="50"/>
      <c r="L30" s="83">
        <f t="shared" ref="L30:L33" si="8">H30*J30</f>
        <v>60</v>
      </c>
      <c r="M30" s="84">
        <f t="shared" ref="M30:M33" si="9">L30*0.0929</f>
        <v>5.5739999999999998</v>
      </c>
      <c r="N30" s="53"/>
      <c r="O30" s="88" t="s">
        <v>85</v>
      </c>
      <c r="P30" s="6"/>
      <c r="Q30" s="345"/>
      <c r="R30" s="345"/>
    </row>
    <row r="31" spans="1:23" ht="15.75" x14ac:dyDescent="0.25">
      <c r="A31" s="1"/>
      <c r="B31" s="73" t="s">
        <v>169</v>
      </c>
      <c r="C31" s="49"/>
      <c r="D31" s="81">
        <v>0</v>
      </c>
      <c r="E31" s="49"/>
      <c r="F31" s="81">
        <v>0</v>
      </c>
      <c r="G31" s="49"/>
      <c r="H31" s="81">
        <v>0</v>
      </c>
      <c r="I31" s="50"/>
      <c r="J31" s="81">
        <v>120</v>
      </c>
      <c r="K31" s="50"/>
      <c r="L31" s="83">
        <f t="shared" si="8"/>
        <v>0</v>
      </c>
      <c r="M31" s="84">
        <f t="shared" si="9"/>
        <v>0</v>
      </c>
      <c r="N31" s="53"/>
      <c r="O31" s="88" t="s">
        <v>85</v>
      </c>
      <c r="P31" s="6"/>
      <c r="Q31" s="345"/>
      <c r="R31" s="345"/>
    </row>
    <row r="32" spans="1:23" ht="15.75" x14ac:dyDescent="0.25">
      <c r="A32" s="1"/>
      <c r="B32" s="73" t="s">
        <v>170</v>
      </c>
      <c r="C32" s="49"/>
      <c r="D32" s="81">
        <v>0</v>
      </c>
      <c r="E32" s="49"/>
      <c r="F32" s="81">
        <v>0</v>
      </c>
      <c r="G32" s="49"/>
      <c r="H32" s="81">
        <v>0</v>
      </c>
      <c r="I32" s="50"/>
      <c r="J32" s="81">
        <v>252</v>
      </c>
      <c r="K32" s="50"/>
      <c r="L32" s="83">
        <f t="shared" si="8"/>
        <v>0</v>
      </c>
      <c r="M32" s="84">
        <f t="shared" si="9"/>
        <v>0</v>
      </c>
      <c r="N32" s="53"/>
      <c r="O32" s="88" t="s">
        <v>85</v>
      </c>
      <c r="P32" s="6"/>
      <c r="Q32" s="345"/>
      <c r="R32" s="345"/>
    </row>
    <row r="33" spans="1:18" ht="16.5" thickBot="1" x14ac:dyDescent="0.3">
      <c r="A33" s="1"/>
      <c r="B33" s="75" t="s">
        <v>171</v>
      </c>
      <c r="C33" s="49"/>
      <c r="D33" s="82">
        <v>0</v>
      </c>
      <c r="E33" s="49"/>
      <c r="F33" s="82">
        <v>0</v>
      </c>
      <c r="G33" s="49"/>
      <c r="H33" s="82">
        <v>0</v>
      </c>
      <c r="I33" s="50"/>
      <c r="J33" s="82">
        <v>399</v>
      </c>
      <c r="K33" s="50"/>
      <c r="L33" s="85">
        <f t="shared" si="8"/>
        <v>0</v>
      </c>
      <c r="M33" s="86">
        <f t="shared" si="9"/>
        <v>0</v>
      </c>
      <c r="N33" s="53"/>
      <c r="O33" s="89" t="s">
        <v>85</v>
      </c>
      <c r="P33" s="6"/>
      <c r="Q33" s="345"/>
      <c r="R33" s="345"/>
    </row>
    <row r="34" spans="1:18" ht="16.5" thickBot="1" x14ac:dyDescent="0.3">
      <c r="A34" s="1"/>
      <c r="B34" s="30"/>
      <c r="C34" s="30"/>
      <c r="D34" s="32"/>
      <c r="E34" s="30"/>
      <c r="F34" s="32"/>
      <c r="G34" s="30"/>
      <c r="H34" s="32"/>
      <c r="I34" s="32"/>
      <c r="J34" s="32"/>
      <c r="K34" s="32"/>
      <c r="L34" s="32"/>
      <c r="M34" s="32"/>
      <c r="N34" s="30"/>
      <c r="O34" s="2"/>
      <c r="P34" s="7"/>
      <c r="Q34" s="345"/>
      <c r="R34" s="345"/>
    </row>
    <row r="35" spans="1:18" ht="16.5" thickBot="1" x14ac:dyDescent="0.3">
      <c r="A35" s="1"/>
      <c r="B35" s="79" t="s">
        <v>60</v>
      </c>
      <c r="C35" s="15"/>
      <c r="D35" s="110"/>
      <c r="E35" s="15"/>
      <c r="F35" s="110"/>
      <c r="G35" s="15"/>
      <c r="H35" s="110"/>
      <c r="I35" s="44"/>
      <c r="J35" s="110"/>
      <c r="K35" s="44"/>
      <c r="L35" s="587"/>
      <c r="M35" s="588"/>
      <c r="N35" s="2"/>
      <c r="O35" s="113"/>
      <c r="P35" s="6"/>
      <c r="Q35" s="345"/>
      <c r="R35" s="345"/>
    </row>
    <row r="36" spans="1:18" ht="15.75" x14ac:dyDescent="0.25">
      <c r="A36" s="1"/>
      <c r="B36" s="111" t="s">
        <v>42</v>
      </c>
      <c r="C36" s="49"/>
      <c r="D36" s="81">
        <v>0</v>
      </c>
      <c r="E36" s="49"/>
      <c r="F36" s="81">
        <v>0</v>
      </c>
      <c r="G36" s="49"/>
      <c r="H36" s="81">
        <v>1</v>
      </c>
      <c r="I36" s="50"/>
      <c r="J36" s="81">
        <v>60</v>
      </c>
      <c r="K36" s="50"/>
      <c r="L36" s="83">
        <f t="shared" ref="L36:L38" si="10">H36*J36</f>
        <v>60</v>
      </c>
      <c r="M36" s="84">
        <f t="shared" ref="M36:M38" si="11">L36*0.0929</f>
        <v>5.5739999999999998</v>
      </c>
      <c r="N36" s="53"/>
      <c r="O36" s="88" t="s">
        <v>83</v>
      </c>
      <c r="P36" s="6"/>
      <c r="Q36" s="345"/>
      <c r="R36" s="345"/>
    </row>
    <row r="37" spans="1:18" ht="15.75" x14ac:dyDescent="0.25">
      <c r="A37" s="1"/>
      <c r="B37" s="73" t="s">
        <v>125</v>
      </c>
      <c r="C37" s="49"/>
      <c r="D37" s="81">
        <v>0</v>
      </c>
      <c r="E37" s="49"/>
      <c r="F37" s="81">
        <v>0</v>
      </c>
      <c r="G37" s="49"/>
      <c r="H37" s="81">
        <v>0</v>
      </c>
      <c r="I37" s="50"/>
      <c r="J37" s="81">
        <v>0</v>
      </c>
      <c r="K37" s="50"/>
      <c r="L37" s="83">
        <f t="shared" si="10"/>
        <v>0</v>
      </c>
      <c r="M37" s="84">
        <f t="shared" si="11"/>
        <v>0</v>
      </c>
      <c r="N37" s="53"/>
      <c r="O37" s="88" t="s">
        <v>83</v>
      </c>
      <c r="P37" s="6"/>
      <c r="Q37" s="345"/>
      <c r="R37" s="345"/>
    </row>
    <row r="38" spans="1:18" ht="16.5" thickBot="1" x14ac:dyDescent="0.3">
      <c r="A38" s="1"/>
      <c r="B38" s="75" t="s">
        <v>109</v>
      </c>
      <c r="C38" s="49"/>
      <c r="D38" s="82">
        <v>0</v>
      </c>
      <c r="E38" s="49"/>
      <c r="F38" s="82">
        <v>0</v>
      </c>
      <c r="G38" s="49"/>
      <c r="H38" s="82">
        <v>0</v>
      </c>
      <c r="I38" s="50"/>
      <c r="J38" s="82">
        <v>0</v>
      </c>
      <c r="K38" s="50"/>
      <c r="L38" s="85">
        <f t="shared" si="10"/>
        <v>0</v>
      </c>
      <c r="M38" s="86">
        <f t="shared" si="11"/>
        <v>0</v>
      </c>
      <c r="N38" s="53"/>
      <c r="O38" s="88" t="s">
        <v>106</v>
      </c>
      <c r="P38" s="6"/>
      <c r="Q38" s="345"/>
      <c r="R38" s="345"/>
    </row>
    <row r="39" spans="1:18" ht="16.5" thickBot="1" x14ac:dyDescent="0.3">
      <c r="A39" s="1"/>
      <c r="B39" s="30"/>
      <c r="C39" s="30"/>
      <c r="D39" s="32"/>
      <c r="E39" s="30"/>
      <c r="F39" s="32"/>
      <c r="G39" s="30"/>
      <c r="H39" s="32"/>
      <c r="I39" s="32"/>
      <c r="J39" s="32"/>
      <c r="K39" s="32"/>
      <c r="L39" s="32"/>
      <c r="M39" s="32"/>
      <c r="N39" s="30"/>
      <c r="O39" s="2"/>
      <c r="P39" s="7"/>
      <c r="Q39" s="345"/>
      <c r="R39" s="345"/>
    </row>
    <row r="40" spans="1:18" ht="15.6" hidden="1" customHeight="1" x14ac:dyDescent="0.3">
      <c r="A40" s="1"/>
      <c r="B40" s="152" t="s">
        <v>62</v>
      </c>
      <c r="C40" s="15"/>
      <c r="D40" s="151"/>
      <c r="E40" s="15"/>
      <c r="F40" s="151"/>
      <c r="G40" s="15"/>
      <c r="H40" s="151"/>
      <c r="I40" s="44"/>
      <c r="J40" s="151"/>
      <c r="K40" s="44"/>
      <c r="L40" s="589"/>
      <c r="M40" s="590"/>
      <c r="N40" s="2"/>
      <c r="O40" s="153"/>
      <c r="P40" s="6"/>
      <c r="Q40" s="345"/>
      <c r="R40" s="345"/>
    </row>
    <row r="41" spans="1:18" ht="15.6" hidden="1" customHeight="1" x14ac:dyDescent="0.3">
      <c r="A41" s="1"/>
      <c r="B41" s="73" t="s">
        <v>63</v>
      </c>
      <c r="C41" s="49"/>
      <c r="D41" s="81">
        <v>5</v>
      </c>
      <c r="E41" s="49"/>
      <c r="F41" s="81">
        <v>0</v>
      </c>
      <c r="G41" s="49"/>
      <c r="H41" s="81">
        <v>1</v>
      </c>
      <c r="I41" s="50"/>
      <c r="J41" s="81">
        <v>385</v>
      </c>
      <c r="K41" s="50"/>
      <c r="L41" s="83">
        <f t="shared" ref="L41:L44" si="12">H41*J41</f>
        <v>385</v>
      </c>
      <c r="M41" s="84">
        <f t="shared" ref="M41:M44" si="13">L41*0.0929</f>
        <v>35.766500000000001</v>
      </c>
      <c r="N41" s="53"/>
      <c r="O41" s="135" t="s">
        <v>86</v>
      </c>
      <c r="P41" s="6"/>
      <c r="Q41" s="345"/>
      <c r="R41" s="345"/>
    </row>
    <row r="42" spans="1:18" ht="16.149999999999999" hidden="1" customHeight="1" thickBot="1" x14ac:dyDescent="0.3">
      <c r="A42" s="1"/>
      <c r="B42" s="236"/>
      <c r="C42" s="49"/>
      <c r="D42" s="235">
        <v>0</v>
      </c>
      <c r="E42" s="49"/>
      <c r="F42" s="235">
        <v>0</v>
      </c>
      <c r="G42" s="49"/>
      <c r="H42" s="81">
        <v>0</v>
      </c>
      <c r="I42" s="50"/>
      <c r="J42" s="235">
        <v>0</v>
      </c>
      <c r="K42" s="50"/>
      <c r="L42" s="237">
        <f t="shared" si="12"/>
        <v>0</v>
      </c>
      <c r="M42" s="238">
        <f t="shared" si="13"/>
        <v>0</v>
      </c>
      <c r="N42" s="53"/>
      <c r="O42" s="88"/>
      <c r="P42" s="6"/>
      <c r="Q42" s="345"/>
      <c r="R42" s="345"/>
    </row>
    <row r="43" spans="1:18" s="345" customFormat="1" ht="16.149999999999999" customHeight="1" x14ac:dyDescent="0.25">
      <c r="A43" s="1"/>
      <c r="B43" s="346" t="s">
        <v>62</v>
      </c>
      <c r="C43" s="49"/>
      <c r="D43" s="347"/>
      <c r="E43" s="49"/>
      <c r="F43" s="347"/>
      <c r="G43" s="49"/>
      <c r="H43" s="348"/>
      <c r="I43" s="50"/>
      <c r="J43" s="347"/>
      <c r="K43" s="50"/>
      <c r="L43" s="349"/>
      <c r="M43" s="350"/>
      <c r="N43" s="53"/>
      <c r="O43" s="351"/>
      <c r="P43" s="6"/>
    </row>
    <row r="44" spans="1:18" ht="15.75" x14ac:dyDescent="0.25">
      <c r="A44" s="1"/>
      <c r="B44" s="73" t="s">
        <v>63</v>
      </c>
      <c r="C44" s="49"/>
      <c r="D44" s="81">
        <v>4</v>
      </c>
      <c r="E44" s="49"/>
      <c r="F44" s="81">
        <v>0</v>
      </c>
      <c r="G44" s="49"/>
      <c r="H44" s="81">
        <v>1</v>
      </c>
      <c r="I44" s="50"/>
      <c r="J44" s="81">
        <v>336</v>
      </c>
      <c r="K44" s="50"/>
      <c r="L44" s="83">
        <f t="shared" si="12"/>
        <v>336</v>
      </c>
      <c r="M44" s="84">
        <f t="shared" si="13"/>
        <v>31.214399999999998</v>
      </c>
      <c r="N44" s="53"/>
      <c r="O44" s="88" t="s">
        <v>86</v>
      </c>
      <c r="P44" s="6"/>
      <c r="Q44" s="345"/>
      <c r="R44" s="345"/>
    </row>
    <row r="45" spans="1:18" ht="16.5" thickBot="1" x14ac:dyDescent="0.3">
      <c r="A45" s="1"/>
      <c r="B45" s="75"/>
      <c r="C45" s="49"/>
      <c r="D45" s="82"/>
      <c r="E45" s="49"/>
      <c r="F45" s="82"/>
      <c r="G45" s="49"/>
      <c r="H45" s="82"/>
      <c r="I45" s="50"/>
      <c r="J45" s="82"/>
      <c r="K45" s="50"/>
      <c r="L45" s="85"/>
      <c r="M45" s="86"/>
      <c r="N45" s="53"/>
      <c r="O45" s="89"/>
      <c r="P45" s="6"/>
      <c r="Q45" s="345"/>
      <c r="R45" s="345"/>
    </row>
    <row r="46" spans="1:18" ht="16.5" thickBot="1" x14ac:dyDescent="0.3">
      <c r="A46" s="1"/>
      <c r="B46" s="30"/>
      <c r="C46" s="30"/>
      <c r="D46" s="32"/>
      <c r="E46" s="30"/>
      <c r="F46" s="32"/>
      <c r="G46" s="30"/>
      <c r="H46" s="32"/>
      <c r="I46" s="32"/>
      <c r="J46" s="32"/>
      <c r="K46" s="32"/>
      <c r="L46" s="32"/>
      <c r="M46" s="32"/>
      <c r="N46" s="30"/>
      <c r="O46" s="2"/>
      <c r="P46" s="7"/>
      <c r="Q46" s="345"/>
      <c r="R46" s="345"/>
    </row>
    <row r="47" spans="1:18" ht="16.5" thickBot="1" x14ac:dyDescent="0.3">
      <c r="A47" s="1"/>
      <c r="B47" s="62" t="s">
        <v>48</v>
      </c>
      <c r="C47" s="15"/>
      <c r="D47" s="72"/>
      <c r="E47" s="15"/>
      <c r="F47" s="72"/>
      <c r="G47" s="15"/>
      <c r="H47" s="72"/>
      <c r="I47" s="44"/>
      <c r="J47" s="72"/>
      <c r="K47" s="44"/>
      <c r="L47" s="66">
        <f>SUM(L8:L45)</f>
        <v>1449</v>
      </c>
      <c r="M47" s="67">
        <f>SUM(M8:M45)</f>
        <v>134.6121</v>
      </c>
      <c r="N47" s="2"/>
      <c r="O47" s="118"/>
      <c r="P47" s="6"/>
      <c r="Q47" s="345"/>
      <c r="R47" s="345"/>
    </row>
    <row r="48" spans="1:18" ht="16.5" thickBot="1" x14ac:dyDescent="0.3">
      <c r="A48" s="1"/>
      <c r="B48" s="63" t="s">
        <v>49</v>
      </c>
      <c r="C48" s="15"/>
      <c r="D48" s="119">
        <v>0.15</v>
      </c>
      <c r="E48" s="15"/>
      <c r="F48" s="72"/>
      <c r="G48" s="15"/>
      <c r="H48" s="72"/>
      <c r="I48" s="44"/>
      <c r="J48" s="72"/>
      <c r="K48" s="44"/>
      <c r="L48" s="68">
        <f>SUMPRODUCT(L47*0.15)</f>
        <v>217.35</v>
      </c>
      <c r="M48" s="69">
        <f>SUMPRODUCT(M47*0.15)</f>
        <v>20.191814999999998</v>
      </c>
      <c r="N48" s="2"/>
      <c r="O48" s="88"/>
      <c r="P48" s="6"/>
      <c r="Q48" s="345"/>
      <c r="R48" s="345"/>
    </row>
    <row r="49" spans="1:37" s="13" customFormat="1" ht="47.45" customHeight="1" thickBot="1" x14ac:dyDescent="0.3">
      <c r="A49" s="1"/>
      <c r="B49" s="64" t="s">
        <v>50</v>
      </c>
      <c r="C49" s="15"/>
      <c r="D49" s="72"/>
      <c r="E49" s="15"/>
      <c r="F49" s="72"/>
      <c r="G49" s="15"/>
      <c r="H49" s="72"/>
      <c r="I49" s="44"/>
      <c r="J49" s="72"/>
      <c r="K49" s="44"/>
      <c r="L49" s="70">
        <f>SUM(L47,L48)</f>
        <v>1666.35</v>
      </c>
      <c r="M49" s="71">
        <f>SUM(M47,M48)</f>
        <v>154.80391499999999</v>
      </c>
      <c r="N49" s="2"/>
      <c r="O49" s="89"/>
      <c r="P49" s="6"/>
      <c r="Q49" s="345"/>
      <c r="R49" s="345"/>
      <c r="S49" s="10"/>
    </row>
    <row r="50" spans="1:37" s="1" customFormat="1" ht="16.5" thickBot="1" x14ac:dyDescent="0.3">
      <c r="B50" s="30"/>
      <c r="C50" s="30"/>
      <c r="D50" s="32"/>
      <c r="E50" s="30"/>
      <c r="F50" s="32"/>
      <c r="G50" s="30"/>
      <c r="H50" s="32"/>
      <c r="I50" s="32"/>
      <c r="J50" s="32"/>
      <c r="K50" s="32"/>
      <c r="L50" s="32"/>
      <c r="M50" s="32"/>
      <c r="N50" s="30"/>
      <c r="O50" s="2"/>
      <c r="P50" s="7"/>
      <c r="Q50" s="345"/>
      <c r="R50" s="345"/>
      <c r="S50" s="5"/>
    </row>
    <row r="51" spans="1:37" s="1" customFormat="1" ht="43.9" customHeight="1" thickBot="1" x14ac:dyDescent="0.3">
      <c r="A51" s="13"/>
      <c r="B51" s="126" t="s">
        <v>5</v>
      </c>
      <c r="C51" s="95"/>
      <c r="D51" s="126" t="s">
        <v>16</v>
      </c>
      <c r="E51" s="95"/>
      <c r="F51" s="126"/>
      <c r="G51" s="95"/>
      <c r="H51" s="126"/>
      <c r="I51" s="28"/>
      <c r="J51" s="126"/>
      <c r="K51" s="28"/>
      <c r="L51" s="546" t="s">
        <v>55</v>
      </c>
      <c r="M51" s="548"/>
      <c r="N51" s="95"/>
      <c r="O51" s="126" t="s">
        <v>6</v>
      </c>
      <c r="P51" s="9"/>
      <c r="Q51" s="616"/>
      <c r="R51" s="616"/>
      <c r="S51" s="5"/>
      <c r="AJ51" s="19"/>
      <c r="AK51" s="19"/>
    </row>
    <row r="52" spans="1:37" s="1" customFormat="1" ht="15.75" x14ac:dyDescent="0.25">
      <c r="B52" s="217" t="s">
        <v>53</v>
      </c>
      <c r="C52" s="15"/>
      <c r="D52" s="218"/>
      <c r="E52" s="15"/>
      <c r="F52" s="218"/>
      <c r="G52" s="15"/>
      <c r="H52" s="218"/>
      <c r="I52" s="44"/>
      <c r="J52" s="218"/>
      <c r="K52" s="44"/>
      <c r="L52" s="612"/>
      <c r="M52" s="613"/>
      <c r="N52" s="2"/>
      <c r="O52" s="219"/>
      <c r="P52" s="6"/>
      <c r="Q52" s="185"/>
      <c r="R52" s="132"/>
      <c r="S52" s="5"/>
      <c r="AJ52" s="19"/>
      <c r="AK52" s="19"/>
    </row>
    <row r="53" spans="1:37" s="1" customFormat="1" ht="12" customHeight="1" x14ac:dyDescent="0.25">
      <c r="B53" s="73" t="s">
        <v>54</v>
      </c>
      <c r="C53" s="49"/>
      <c r="D53" s="81">
        <v>2</v>
      </c>
      <c r="E53" s="49"/>
      <c r="F53" s="81"/>
      <c r="G53" s="49"/>
      <c r="H53" s="81"/>
      <c r="I53" s="50"/>
      <c r="J53" s="81"/>
      <c r="K53" s="50"/>
      <c r="L53" s="574">
        <f>D53</f>
        <v>2</v>
      </c>
      <c r="M53" s="575"/>
      <c r="N53" s="53"/>
      <c r="O53" s="88">
        <v>9</v>
      </c>
      <c r="P53" s="6"/>
      <c r="Q53" s="185"/>
      <c r="R53" s="132"/>
      <c r="S53" s="7"/>
      <c r="AJ53" s="19"/>
      <c r="AK53" s="19"/>
    </row>
    <row r="54" spans="1:37" s="1" customFormat="1" ht="15.75" x14ac:dyDescent="0.25">
      <c r="B54" s="73" t="s">
        <v>87</v>
      </c>
      <c r="C54" s="49"/>
      <c r="D54" s="81">
        <v>4</v>
      </c>
      <c r="E54" s="49"/>
      <c r="F54" s="81"/>
      <c r="G54" s="49"/>
      <c r="H54" s="81"/>
      <c r="I54" s="50"/>
      <c r="J54" s="81"/>
      <c r="K54" s="50"/>
      <c r="L54" s="574">
        <f>D54</f>
        <v>4</v>
      </c>
      <c r="M54" s="575"/>
      <c r="N54" s="53"/>
      <c r="O54" s="88">
        <v>9</v>
      </c>
      <c r="P54" s="6"/>
      <c r="Q54" s="185"/>
      <c r="R54" s="132"/>
      <c r="S54" s="5"/>
      <c r="AJ54" s="19"/>
      <c r="AK54" s="19"/>
    </row>
    <row r="55" spans="1:37" s="1" customFormat="1" ht="18" customHeight="1" thickBot="1" x14ac:dyDescent="0.3">
      <c r="B55" s="30"/>
      <c r="C55" s="30"/>
      <c r="D55" s="32"/>
      <c r="E55" s="30"/>
      <c r="F55" s="32"/>
      <c r="G55" s="30"/>
      <c r="H55" s="32"/>
      <c r="I55" s="32"/>
      <c r="J55" s="32"/>
      <c r="K55" s="32"/>
      <c r="L55" s="32"/>
      <c r="M55" s="32"/>
      <c r="N55" s="30"/>
      <c r="O55" s="16"/>
      <c r="P55" s="7"/>
      <c r="Q55" s="186"/>
      <c r="R55" s="7"/>
      <c r="S55" s="7"/>
      <c r="AJ55" s="19"/>
      <c r="AK55" s="19"/>
    </row>
    <row r="56" spans="1:37" s="13" customFormat="1" ht="25.9" customHeight="1" thickBot="1" x14ac:dyDescent="0.3">
      <c r="A56" s="1"/>
      <c r="B56" s="131" t="s">
        <v>56</v>
      </c>
      <c r="C56" s="49"/>
      <c r="D56" s="99"/>
      <c r="E56" s="49"/>
      <c r="F56" s="99"/>
      <c r="G56" s="49"/>
      <c r="H56" s="99"/>
      <c r="I56" s="50"/>
      <c r="J56" s="99"/>
      <c r="K56" s="50"/>
      <c r="L56" s="599">
        <f>SUM(L53:L54)</f>
        <v>6</v>
      </c>
      <c r="M56" s="600"/>
      <c r="N56" s="53"/>
      <c r="O56" s="183"/>
      <c r="P56" s="6"/>
      <c r="Q56" s="185"/>
      <c r="R56" s="132"/>
      <c r="S56" s="10"/>
      <c r="AJ56" s="356"/>
      <c r="AK56" s="356"/>
    </row>
    <row r="57" spans="1:37" s="344" customFormat="1" ht="16.5" thickBot="1" x14ac:dyDescent="0.3">
      <c r="A57" s="1"/>
      <c r="B57" s="30"/>
      <c r="C57" s="30"/>
      <c r="D57" s="32"/>
      <c r="E57" s="30"/>
      <c r="F57" s="32"/>
      <c r="G57" s="30"/>
      <c r="H57" s="32"/>
      <c r="I57" s="32"/>
      <c r="J57" s="32"/>
      <c r="K57" s="32"/>
      <c r="L57" s="32"/>
      <c r="M57" s="32"/>
      <c r="N57" s="30"/>
      <c r="O57" s="16"/>
      <c r="P57" s="7"/>
      <c r="Q57" s="186"/>
      <c r="R57" s="7"/>
      <c r="AJ57" s="357"/>
      <c r="AK57" s="357"/>
    </row>
    <row r="58" spans="1:37" s="344" customFormat="1" ht="16.5" thickBot="1" x14ac:dyDescent="0.3">
      <c r="A58" s="13"/>
      <c r="B58" s="546"/>
      <c r="C58" s="547"/>
      <c r="D58" s="547"/>
      <c r="E58" s="547"/>
      <c r="F58" s="547"/>
      <c r="G58" s="547"/>
      <c r="H58" s="547"/>
      <c r="I58" s="547"/>
      <c r="J58" s="547"/>
      <c r="K58" s="547"/>
      <c r="L58" s="547"/>
      <c r="M58" s="547"/>
      <c r="N58" s="547"/>
      <c r="O58" s="548"/>
      <c r="P58" s="9"/>
      <c r="Q58" s="616"/>
      <c r="R58" s="616"/>
      <c r="AJ58" s="357"/>
      <c r="AK58" s="357"/>
    </row>
    <row r="59" spans="1:37" s="344" customFormat="1" ht="34.9" customHeight="1" outlineLevel="1" x14ac:dyDescent="0.25">
      <c r="A59" s="1"/>
      <c r="B59" s="521" t="s">
        <v>202</v>
      </c>
      <c r="C59" s="522"/>
      <c r="D59" s="522"/>
      <c r="E59" s="522"/>
      <c r="F59" s="522"/>
      <c r="G59" s="522"/>
      <c r="H59" s="522"/>
      <c r="I59" s="522"/>
      <c r="J59" s="522"/>
      <c r="K59" s="522"/>
      <c r="L59" s="522"/>
      <c r="M59" s="522"/>
      <c r="N59" s="522"/>
      <c r="O59" s="523"/>
      <c r="P59" s="6"/>
      <c r="Q59" s="185"/>
      <c r="R59" s="132"/>
      <c r="AJ59" s="357"/>
      <c r="AK59" s="357"/>
    </row>
    <row r="60" spans="1:37" s="344" customFormat="1" ht="15.75" x14ac:dyDescent="0.25">
      <c r="A60" s="1"/>
      <c r="B60" s="524"/>
      <c r="C60" s="525"/>
      <c r="D60" s="525"/>
      <c r="E60" s="525"/>
      <c r="F60" s="525"/>
      <c r="G60" s="525"/>
      <c r="H60" s="525"/>
      <c r="I60" s="525"/>
      <c r="J60" s="525"/>
      <c r="K60" s="525"/>
      <c r="L60" s="525"/>
      <c r="M60" s="525"/>
      <c r="N60" s="525"/>
      <c r="O60" s="526"/>
      <c r="P60" s="6"/>
      <c r="Q60" s="185"/>
      <c r="R60" s="132"/>
      <c r="AJ60" s="357"/>
      <c r="AK60" s="357"/>
    </row>
    <row r="61" spans="1:37" s="344" customFormat="1" ht="15.75" x14ac:dyDescent="0.25">
      <c r="A61" s="1"/>
      <c r="B61" s="524"/>
      <c r="C61" s="525"/>
      <c r="D61" s="525"/>
      <c r="E61" s="525"/>
      <c r="F61" s="525"/>
      <c r="G61" s="525"/>
      <c r="H61" s="525"/>
      <c r="I61" s="525"/>
      <c r="J61" s="525"/>
      <c r="K61" s="525"/>
      <c r="L61" s="525"/>
      <c r="M61" s="525"/>
      <c r="N61" s="525"/>
      <c r="O61" s="526"/>
      <c r="P61" s="6"/>
      <c r="Q61" s="8"/>
      <c r="R61" s="8"/>
      <c r="AJ61" s="357"/>
      <c r="AK61" s="357"/>
    </row>
    <row r="62" spans="1:37" s="344" customFormat="1" x14ac:dyDescent="0.25">
      <c r="A62" s="345"/>
      <c r="B62" s="524"/>
      <c r="C62" s="525"/>
      <c r="D62" s="525"/>
      <c r="E62" s="525"/>
      <c r="F62" s="525"/>
      <c r="G62" s="525"/>
      <c r="H62" s="525"/>
      <c r="I62" s="525"/>
      <c r="J62" s="525"/>
      <c r="K62" s="525"/>
      <c r="L62" s="525"/>
      <c r="M62" s="525"/>
      <c r="N62" s="525"/>
      <c r="O62" s="526"/>
      <c r="P62" s="345"/>
      <c r="Q62" s="345"/>
      <c r="R62" s="345"/>
      <c r="AJ62" s="357"/>
      <c r="AK62" s="357"/>
    </row>
    <row r="63" spans="1:37" s="344" customFormat="1" x14ac:dyDescent="0.25">
      <c r="A63" s="345"/>
      <c r="B63" s="524"/>
      <c r="C63" s="525"/>
      <c r="D63" s="525"/>
      <c r="E63" s="525"/>
      <c r="F63" s="525"/>
      <c r="G63" s="525"/>
      <c r="H63" s="525"/>
      <c r="I63" s="525"/>
      <c r="J63" s="525"/>
      <c r="K63" s="525"/>
      <c r="L63" s="525"/>
      <c r="M63" s="525"/>
      <c r="N63" s="525"/>
      <c r="O63" s="526"/>
      <c r="P63" s="345"/>
      <c r="Q63" s="345"/>
      <c r="R63" s="345"/>
      <c r="AJ63" s="357"/>
      <c r="AK63" s="357"/>
    </row>
    <row r="64" spans="1:37" s="344" customFormat="1" x14ac:dyDescent="0.25">
      <c r="A64" s="345"/>
      <c r="B64" s="524"/>
      <c r="C64" s="525"/>
      <c r="D64" s="525"/>
      <c r="E64" s="525"/>
      <c r="F64" s="525"/>
      <c r="G64" s="525"/>
      <c r="H64" s="525"/>
      <c r="I64" s="525"/>
      <c r="J64" s="525"/>
      <c r="K64" s="525"/>
      <c r="L64" s="525"/>
      <c r="M64" s="525"/>
      <c r="N64" s="525"/>
      <c r="O64" s="526"/>
      <c r="P64" s="345"/>
      <c r="Q64" s="345"/>
      <c r="R64" s="345"/>
      <c r="AJ64" s="357"/>
      <c r="AK64" s="357"/>
    </row>
    <row r="65" spans="1:18" s="344" customFormat="1" x14ac:dyDescent="0.25">
      <c r="A65" s="345"/>
      <c r="B65" s="524"/>
      <c r="C65" s="525"/>
      <c r="D65" s="525"/>
      <c r="E65" s="525"/>
      <c r="F65" s="525"/>
      <c r="G65" s="525"/>
      <c r="H65" s="525"/>
      <c r="I65" s="525"/>
      <c r="J65" s="525"/>
      <c r="K65" s="525"/>
      <c r="L65" s="525"/>
      <c r="M65" s="525"/>
      <c r="N65" s="525"/>
      <c r="O65" s="526"/>
      <c r="P65" s="345"/>
      <c r="Q65" s="345"/>
      <c r="R65" s="345"/>
    </row>
    <row r="66" spans="1:18" s="344" customFormat="1" x14ac:dyDescent="0.25">
      <c r="A66" s="345"/>
      <c r="B66" s="524"/>
      <c r="C66" s="525"/>
      <c r="D66" s="525"/>
      <c r="E66" s="525"/>
      <c r="F66" s="525"/>
      <c r="G66" s="525"/>
      <c r="H66" s="525"/>
      <c r="I66" s="525"/>
      <c r="J66" s="525"/>
      <c r="K66" s="525"/>
      <c r="L66" s="525"/>
      <c r="M66" s="525"/>
      <c r="N66" s="525"/>
      <c r="O66" s="526"/>
      <c r="P66" s="345"/>
      <c r="Q66" s="345"/>
      <c r="R66" s="345"/>
    </row>
    <row r="67" spans="1:18" s="344" customFormat="1" x14ac:dyDescent="0.25">
      <c r="A67" s="345"/>
      <c r="B67" s="524"/>
      <c r="C67" s="525"/>
      <c r="D67" s="525"/>
      <c r="E67" s="525"/>
      <c r="F67" s="525"/>
      <c r="G67" s="525"/>
      <c r="H67" s="525"/>
      <c r="I67" s="525"/>
      <c r="J67" s="525"/>
      <c r="K67" s="525"/>
      <c r="L67" s="525"/>
      <c r="M67" s="525"/>
      <c r="N67" s="525"/>
      <c r="O67" s="526"/>
      <c r="P67" s="345"/>
      <c r="Q67" s="345"/>
      <c r="R67" s="345"/>
    </row>
    <row r="68" spans="1:18" s="344" customFormat="1" x14ac:dyDescent="0.25">
      <c r="A68" s="345"/>
      <c r="B68" s="524"/>
      <c r="C68" s="525"/>
      <c r="D68" s="525"/>
      <c r="E68" s="525"/>
      <c r="F68" s="525"/>
      <c r="G68" s="525"/>
      <c r="H68" s="525"/>
      <c r="I68" s="525"/>
      <c r="J68" s="525"/>
      <c r="K68" s="525"/>
      <c r="L68" s="525"/>
      <c r="M68" s="525"/>
      <c r="N68" s="525"/>
      <c r="O68" s="526"/>
      <c r="P68" s="345"/>
      <c r="Q68" s="345"/>
      <c r="R68" s="345"/>
    </row>
    <row r="69" spans="1:18" s="344" customFormat="1" x14ac:dyDescent="0.25">
      <c r="A69" s="345"/>
      <c r="B69" s="524"/>
      <c r="C69" s="525"/>
      <c r="D69" s="525"/>
      <c r="E69" s="525"/>
      <c r="F69" s="525"/>
      <c r="G69" s="525"/>
      <c r="H69" s="525"/>
      <c r="I69" s="525"/>
      <c r="J69" s="525"/>
      <c r="K69" s="525"/>
      <c r="L69" s="525"/>
      <c r="M69" s="525"/>
      <c r="N69" s="525"/>
      <c r="O69" s="526"/>
      <c r="P69" s="345"/>
      <c r="Q69" s="345"/>
      <c r="R69" s="345"/>
    </row>
    <row r="70" spans="1:18" x14ac:dyDescent="0.25">
      <c r="A70" s="345"/>
      <c r="B70" s="524"/>
      <c r="C70" s="525"/>
      <c r="D70" s="525"/>
      <c r="E70" s="525"/>
      <c r="F70" s="525"/>
      <c r="G70" s="525"/>
      <c r="H70" s="525"/>
      <c r="I70" s="525"/>
      <c r="J70" s="525"/>
      <c r="K70" s="525"/>
      <c r="L70" s="525"/>
      <c r="M70" s="525"/>
      <c r="N70" s="525"/>
      <c r="O70" s="526"/>
      <c r="P70" s="345"/>
      <c r="Q70" s="345"/>
      <c r="R70" s="345"/>
    </row>
    <row r="71" spans="1:18" ht="31.15" customHeight="1" thickBot="1" x14ac:dyDescent="0.3">
      <c r="A71" s="345"/>
      <c r="B71" s="527"/>
      <c r="C71" s="528"/>
      <c r="D71" s="528"/>
      <c r="E71" s="528"/>
      <c r="F71" s="528"/>
      <c r="G71" s="528"/>
      <c r="H71" s="528"/>
      <c r="I71" s="528"/>
      <c r="J71" s="528"/>
      <c r="K71" s="528"/>
      <c r="L71" s="528"/>
      <c r="M71" s="528"/>
      <c r="N71" s="528"/>
      <c r="O71" s="529"/>
      <c r="P71" s="345"/>
      <c r="Q71" s="345"/>
      <c r="R71" s="345"/>
    </row>
    <row r="72" spans="1:18" x14ac:dyDescent="0.25">
      <c r="A72" s="345"/>
      <c r="B72" s="40"/>
      <c r="C72" s="37"/>
      <c r="D72" s="40"/>
      <c r="E72" s="37"/>
      <c r="F72" s="40"/>
      <c r="G72" s="37"/>
      <c r="H72" s="40"/>
      <c r="I72" s="40"/>
      <c r="J72" s="40"/>
      <c r="K72" s="40"/>
      <c r="L72" s="40"/>
      <c r="M72" s="40"/>
      <c r="N72" s="40"/>
      <c r="O72" s="40"/>
      <c r="P72" s="345"/>
      <c r="Q72" s="345"/>
      <c r="R72" s="345"/>
    </row>
    <row r="73" spans="1:18" x14ac:dyDescent="0.25">
      <c r="A73" s="345"/>
      <c r="B73" s="345"/>
      <c r="C73" s="345"/>
      <c r="D73" s="345"/>
      <c r="E73" s="345"/>
      <c r="F73" s="345"/>
      <c r="G73" s="345"/>
      <c r="H73" s="345"/>
      <c r="I73" s="345"/>
      <c r="J73" s="345"/>
      <c r="K73" s="345"/>
      <c r="L73" s="345"/>
      <c r="M73" s="345"/>
      <c r="N73" s="345"/>
      <c r="O73" s="345"/>
      <c r="P73" s="345"/>
      <c r="Q73" s="345"/>
      <c r="R73" s="345"/>
    </row>
    <row r="74" spans="1:18" x14ac:dyDescent="0.25">
      <c r="A74" s="345"/>
      <c r="B74" s="345"/>
      <c r="C74" s="345"/>
      <c r="D74" s="345"/>
      <c r="E74" s="345"/>
      <c r="F74" s="345"/>
      <c r="G74" s="345"/>
      <c r="H74" s="345"/>
      <c r="I74" s="345"/>
      <c r="J74" s="345"/>
      <c r="K74" s="345"/>
      <c r="L74" s="345"/>
      <c r="M74" s="345"/>
      <c r="N74" s="345"/>
      <c r="O74" s="345"/>
      <c r="P74" s="345"/>
      <c r="Q74" s="345"/>
      <c r="R74" s="345"/>
    </row>
  </sheetData>
  <mergeCells count="19">
    <mergeCell ref="B1:O1"/>
    <mergeCell ref="L2:M2"/>
    <mergeCell ref="L7:M7"/>
    <mergeCell ref="L13:M13"/>
    <mergeCell ref="L18:M18"/>
    <mergeCell ref="B58:O58"/>
    <mergeCell ref="Q58:R58"/>
    <mergeCell ref="Q51:R51"/>
    <mergeCell ref="B59:O71"/>
    <mergeCell ref="L5:M5"/>
    <mergeCell ref="L24:M24"/>
    <mergeCell ref="L29:M29"/>
    <mergeCell ref="L35:M35"/>
    <mergeCell ref="L40:M40"/>
    <mergeCell ref="L53:M53"/>
    <mergeCell ref="L56:M56"/>
    <mergeCell ref="L54:M54"/>
    <mergeCell ref="L51:M51"/>
    <mergeCell ref="L52:M52"/>
  </mergeCells>
  <pageMargins left="0.5" right="0.25" top="0.5" bottom="0.5" header="0.3" footer="0.3"/>
  <pageSetup scale="51"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topLeftCell="A39" zoomScaleNormal="100" workbookViewId="0">
      <selection activeCell="J33" sqref="J33"/>
    </sheetView>
  </sheetViews>
  <sheetFormatPr defaultRowHeight="15" outlineLevelRow="1" x14ac:dyDescent="0.25"/>
  <cols>
    <col min="1" max="1" width="5.85546875" customWidth="1"/>
    <col min="2" max="2" width="45.2851562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85546875" customWidth="1"/>
    <col min="13" max="13" width="9.7109375" customWidth="1"/>
    <col min="14" max="14" width="1.7109375" customWidth="1"/>
    <col min="15" max="15" width="28.42578125" customWidth="1"/>
  </cols>
  <sheetData>
    <row r="1" spans="1:16" ht="29.45" customHeight="1" thickBot="1" x14ac:dyDescent="0.35">
      <c r="A1" s="1"/>
      <c r="B1" s="640"/>
      <c r="C1" s="640"/>
      <c r="D1" s="640"/>
      <c r="E1" s="640"/>
      <c r="F1" s="640"/>
      <c r="G1" s="640"/>
      <c r="H1" s="640"/>
      <c r="I1" s="640"/>
      <c r="J1" s="640"/>
      <c r="K1" s="640"/>
      <c r="L1" s="640"/>
      <c r="M1" s="640"/>
      <c r="N1" s="640"/>
      <c r="O1" s="640"/>
      <c r="P1" s="7"/>
    </row>
    <row r="2" spans="1:16" ht="44.45" customHeight="1" x14ac:dyDescent="0.3">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54.6" customHeight="1" thickBot="1" x14ac:dyDescent="0.35">
      <c r="A5" s="1"/>
      <c r="B5" s="149" t="s">
        <v>183</v>
      </c>
      <c r="C5" s="15"/>
      <c r="D5" s="148"/>
      <c r="E5" s="15"/>
      <c r="F5" s="148"/>
      <c r="G5" s="15"/>
      <c r="H5" s="148"/>
      <c r="I5" s="44"/>
      <c r="J5" s="148"/>
      <c r="K5" s="44"/>
      <c r="L5" s="641"/>
      <c r="M5" s="642"/>
      <c r="N5" s="2"/>
      <c r="O5" s="150"/>
      <c r="P5" s="6"/>
    </row>
    <row r="6" spans="1:16" ht="16.149999999999999" thickBot="1" x14ac:dyDescent="0.35">
      <c r="A6" s="1"/>
      <c r="B6" s="30"/>
      <c r="C6" s="30"/>
      <c r="D6" s="32"/>
      <c r="E6" s="30"/>
      <c r="F6" s="32"/>
      <c r="G6" s="30"/>
      <c r="H6" s="32"/>
      <c r="I6" s="32"/>
      <c r="J6" s="32"/>
      <c r="K6" s="32"/>
      <c r="L6" s="32"/>
      <c r="M6" s="32"/>
      <c r="N6" s="30"/>
      <c r="O6" s="2"/>
      <c r="P6" s="7"/>
    </row>
    <row r="7" spans="1:16" ht="15.6" x14ac:dyDescent="0.3">
      <c r="A7" s="1"/>
      <c r="B7" s="90" t="s">
        <v>21</v>
      </c>
      <c r="C7" s="15"/>
      <c r="D7" s="91"/>
      <c r="E7" s="15"/>
      <c r="F7" s="91"/>
      <c r="G7" s="15"/>
      <c r="H7" s="91"/>
      <c r="I7" s="44"/>
      <c r="J7" s="91"/>
      <c r="K7" s="44"/>
      <c r="L7" s="583"/>
      <c r="M7" s="584"/>
      <c r="N7" s="2"/>
      <c r="O7" s="92"/>
      <c r="P7" s="6"/>
    </row>
    <row r="8" spans="1:16" ht="15.6" x14ac:dyDescent="0.3">
      <c r="A8" s="1"/>
      <c r="B8" s="73" t="s">
        <v>73</v>
      </c>
      <c r="C8" s="48"/>
      <c r="D8" s="81">
        <v>1</v>
      </c>
      <c r="E8" s="49"/>
      <c r="F8" s="81">
        <v>0</v>
      </c>
      <c r="G8" s="49"/>
      <c r="H8" s="81">
        <v>1</v>
      </c>
      <c r="I8" s="50"/>
      <c r="J8" s="81">
        <v>100</v>
      </c>
      <c r="K8" s="50"/>
      <c r="L8" s="83">
        <f t="shared" ref="L8:L11" si="0">H8*J8</f>
        <v>100</v>
      </c>
      <c r="M8" s="84">
        <f t="shared" ref="M8:M11" si="1">L8*0.0929</f>
        <v>9.2899999999999991</v>
      </c>
      <c r="N8" s="51"/>
      <c r="O8" s="88" t="s">
        <v>71</v>
      </c>
      <c r="P8" s="6"/>
    </row>
    <row r="9" spans="1:16" ht="15.6" x14ac:dyDescent="0.3">
      <c r="A9" s="1"/>
      <c r="B9" s="73" t="s">
        <v>22</v>
      </c>
      <c r="C9" s="48"/>
      <c r="D9" s="81">
        <v>1</v>
      </c>
      <c r="E9" s="49"/>
      <c r="F9" s="81">
        <v>0</v>
      </c>
      <c r="G9" s="49"/>
      <c r="H9" s="81">
        <v>1</v>
      </c>
      <c r="I9" s="50"/>
      <c r="J9" s="81">
        <v>120</v>
      </c>
      <c r="K9" s="50"/>
      <c r="L9" s="83">
        <f t="shared" si="0"/>
        <v>120</v>
      </c>
      <c r="M9" s="84">
        <f t="shared" si="1"/>
        <v>11.148</v>
      </c>
      <c r="N9" s="51"/>
      <c r="O9" s="88" t="s">
        <v>71</v>
      </c>
      <c r="P9" s="6"/>
    </row>
    <row r="10" spans="1:16" ht="15.6" x14ac:dyDescent="0.3">
      <c r="A10" s="1"/>
      <c r="B10" s="73" t="s">
        <v>68</v>
      </c>
      <c r="C10" s="48"/>
      <c r="D10" s="81">
        <v>1</v>
      </c>
      <c r="E10" s="49"/>
      <c r="F10" s="81">
        <v>0</v>
      </c>
      <c r="G10" s="49"/>
      <c r="H10" s="81">
        <v>0</v>
      </c>
      <c r="I10" s="50"/>
      <c r="J10" s="81">
        <v>150</v>
      </c>
      <c r="K10" s="50"/>
      <c r="L10" s="83">
        <f t="shared" si="0"/>
        <v>0</v>
      </c>
      <c r="M10" s="84">
        <f t="shared" si="1"/>
        <v>0</v>
      </c>
      <c r="N10" s="51"/>
      <c r="O10" s="88" t="s">
        <v>71</v>
      </c>
      <c r="P10" s="6"/>
    </row>
    <row r="11" spans="1:16" ht="16.5" thickBot="1" x14ac:dyDescent="0.3">
      <c r="A11" s="1"/>
      <c r="B11" s="75" t="s">
        <v>67</v>
      </c>
      <c r="C11" s="48"/>
      <c r="D11" s="82">
        <v>1</v>
      </c>
      <c r="E11" s="49"/>
      <c r="F11" s="82">
        <v>0</v>
      </c>
      <c r="G11" s="49"/>
      <c r="H11" s="82">
        <v>0</v>
      </c>
      <c r="I11" s="50"/>
      <c r="J11" s="82">
        <v>216</v>
      </c>
      <c r="K11" s="50"/>
      <c r="L11" s="85">
        <f t="shared" si="0"/>
        <v>0</v>
      </c>
      <c r="M11" s="86">
        <f t="shared" si="1"/>
        <v>0</v>
      </c>
      <c r="N11" s="51"/>
      <c r="O11" s="89" t="s">
        <v>71</v>
      </c>
      <c r="P11" s="6"/>
    </row>
    <row r="12" spans="1:16" ht="16.149999999999999" thickBot="1" x14ac:dyDescent="0.35">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v>0</v>
      </c>
      <c r="I14" s="50"/>
      <c r="J14" s="81">
        <v>64</v>
      </c>
      <c r="K14" s="50"/>
      <c r="L14" s="83">
        <f t="shared" ref="L14:L15" si="2">H14*J14</f>
        <v>0</v>
      </c>
      <c r="M14" s="84">
        <f t="shared" ref="M14:M15" si="3">L14*0.0929</f>
        <v>0</v>
      </c>
      <c r="N14" s="53"/>
      <c r="O14" s="88" t="s">
        <v>81</v>
      </c>
      <c r="P14" s="6"/>
    </row>
    <row r="15" spans="1:16" ht="15.6" x14ac:dyDescent="0.3">
      <c r="A15" s="1"/>
      <c r="B15" s="73" t="s">
        <v>65</v>
      </c>
      <c r="C15" s="49"/>
      <c r="D15" s="81">
        <v>1</v>
      </c>
      <c r="E15" s="49"/>
      <c r="F15" s="81">
        <v>0</v>
      </c>
      <c r="G15" s="49"/>
      <c r="H15" s="81">
        <v>1</v>
      </c>
      <c r="I15" s="50"/>
      <c r="J15" s="81">
        <v>100</v>
      </c>
      <c r="K15" s="50"/>
      <c r="L15" s="83">
        <f t="shared" si="2"/>
        <v>100</v>
      </c>
      <c r="M15" s="84">
        <f t="shared" si="3"/>
        <v>9.2899999999999991</v>
      </c>
      <c r="N15" s="53"/>
      <c r="O15" s="88" t="s">
        <v>81</v>
      </c>
      <c r="P15" s="6"/>
    </row>
    <row r="16" spans="1:16" ht="16.149999999999999" thickBot="1" x14ac:dyDescent="0.35">
      <c r="A16" s="1"/>
      <c r="B16" s="75" t="s">
        <v>160</v>
      </c>
      <c r="C16" s="49"/>
      <c r="D16" s="82">
        <v>1</v>
      </c>
      <c r="E16" s="49"/>
      <c r="F16" s="82">
        <v>0</v>
      </c>
      <c r="G16" s="49"/>
      <c r="H16" s="82">
        <v>0</v>
      </c>
      <c r="I16" s="50"/>
      <c r="J16" s="82">
        <v>120</v>
      </c>
      <c r="K16" s="50"/>
      <c r="L16" s="85">
        <f>H16*J16</f>
        <v>0</v>
      </c>
      <c r="M16" s="86">
        <f>L16*0.0929</f>
        <v>0</v>
      </c>
      <c r="N16" s="53"/>
      <c r="O16" s="89" t="s">
        <v>81</v>
      </c>
      <c r="P16" s="6"/>
    </row>
    <row r="17" spans="1:16" ht="16.149999999999999" thickBot="1" x14ac:dyDescent="0.35">
      <c r="A17" s="1"/>
      <c r="B17" s="30"/>
      <c r="C17" s="30"/>
      <c r="D17" s="32"/>
      <c r="E17" s="30"/>
      <c r="F17" s="32"/>
      <c r="G17" s="30"/>
      <c r="H17" s="32"/>
      <c r="I17" s="32"/>
      <c r="J17" s="32"/>
      <c r="K17" s="32"/>
      <c r="L17" s="32"/>
      <c r="M17" s="32"/>
      <c r="N17" s="30"/>
      <c r="O17" s="2"/>
      <c r="P17" s="7"/>
    </row>
    <row r="18" spans="1:16" ht="19.899999999999999" customHeight="1" thickBot="1" x14ac:dyDescent="0.35">
      <c r="A18" s="1"/>
      <c r="B18" s="78" t="s">
        <v>29</v>
      </c>
      <c r="C18" s="15"/>
      <c r="D18" s="80"/>
      <c r="E18" s="15"/>
      <c r="F18" s="80"/>
      <c r="G18" s="15"/>
      <c r="H18" s="80"/>
      <c r="I18" s="44"/>
      <c r="J18" s="80"/>
      <c r="K18" s="44"/>
      <c r="L18" s="576"/>
      <c r="M18" s="577"/>
      <c r="N18" s="2"/>
      <c r="O18" s="241"/>
      <c r="P18" s="6"/>
    </row>
    <row r="19" spans="1:16" ht="15.75" x14ac:dyDescent="0.25">
      <c r="A19" s="1"/>
      <c r="B19" s="77" t="s">
        <v>102</v>
      </c>
      <c r="C19" s="49"/>
      <c r="D19" s="81">
        <v>6</v>
      </c>
      <c r="E19" s="49"/>
      <c r="F19" s="81">
        <v>0</v>
      </c>
      <c r="G19" s="49"/>
      <c r="H19" s="81">
        <v>1</v>
      </c>
      <c r="I19" s="50"/>
      <c r="J19" s="81">
        <v>168</v>
      </c>
      <c r="K19" s="50"/>
      <c r="L19" s="83">
        <f>H19*J19</f>
        <v>168</v>
      </c>
      <c r="M19" s="84">
        <f>L19*0.0929</f>
        <v>15.607199999999999</v>
      </c>
      <c r="N19" s="53"/>
      <c r="O19" s="118" t="s">
        <v>82</v>
      </c>
      <c r="P19" s="6"/>
    </row>
    <row r="20" spans="1:16" ht="15.6" x14ac:dyDescent="0.3">
      <c r="A20" s="1"/>
      <c r="B20" s="73" t="s">
        <v>98</v>
      </c>
      <c r="C20" s="49"/>
      <c r="D20" s="81">
        <v>15</v>
      </c>
      <c r="E20" s="49"/>
      <c r="F20" s="81">
        <v>0</v>
      </c>
      <c r="G20" s="49"/>
      <c r="H20" s="81">
        <v>0</v>
      </c>
      <c r="I20" s="50"/>
      <c r="J20" s="81">
        <v>304</v>
      </c>
      <c r="K20" s="50"/>
      <c r="L20" s="83">
        <f>H20*J20</f>
        <v>0</v>
      </c>
      <c r="M20" s="84">
        <f>L20*0.0929</f>
        <v>0</v>
      </c>
      <c r="N20" s="53"/>
      <c r="O20" s="88" t="s">
        <v>82</v>
      </c>
      <c r="P20" s="6"/>
    </row>
    <row r="21" spans="1:16" ht="15.6" x14ac:dyDescent="0.3">
      <c r="A21" s="1"/>
      <c r="B21" s="73" t="s">
        <v>99</v>
      </c>
      <c r="C21" s="49"/>
      <c r="D21" s="81">
        <v>30</v>
      </c>
      <c r="E21" s="49"/>
      <c r="F21" s="81">
        <v>0</v>
      </c>
      <c r="G21" s="49"/>
      <c r="H21" s="81">
        <v>0</v>
      </c>
      <c r="I21" s="50"/>
      <c r="J21" s="81">
        <v>450</v>
      </c>
      <c r="K21" s="50"/>
      <c r="L21" s="83">
        <f t="shared" ref="L21:L22" si="4">H21*J21</f>
        <v>0</v>
      </c>
      <c r="M21" s="84">
        <f t="shared" ref="M21:M22" si="5">L21*0.0929</f>
        <v>0</v>
      </c>
      <c r="N21" s="53"/>
      <c r="O21" s="88" t="s">
        <v>82</v>
      </c>
      <c r="P21" s="6"/>
    </row>
    <row r="22" spans="1:16" ht="16.5" thickBot="1" x14ac:dyDescent="0.3">
      <c r="A22" s="1"/>
      <c r="B22" s="76" t="s">
        <v>100</v>
      </c>
      <c r="C22" s="49"/>
      <c r="D22" s="82">
        <v>45</v>
      </c>
      <c r="E22" s="49"/>
      <c r="F22" s="82">
        <v>0</v>
      </c>
      <c r="G22" s="49"/>
      <c r="H22" s="82">
        <v>0</v>
      </c>
      <c r="I22" s="50"/>
      <c r="J22" s="82">
        <v>600</v>
      </c>
      <c r="K22" s="50"/>
      <c r="L22" s="85">
        <f t="shared" si="4"/>
        <v>0</v>
      </c>
      <c r="M22" s="86">
        <f t="shared" si="5"/>
        <v>0</v>
      </c>
      <c r="N22" s="53"/>
      <c r="O22" s="89" t="s">
        <v>82</v>
      </c>
      <c r="P22" s="6"/>
    </row>
    <row r="23" spans="1:16" ht="16.149999999999999" thickBot="1" x14ac:dyDescent="0.35">
      <c r="A23" s="1"/>
      <c r="B23" s="30"/>
      <c r="C23" s="30"/>
      <c r="D23" s="32"/>
      <c r="E23" s="30"/>
      <c r="F23" s="32"/>
      <c r="G23" s="30"/>
      <c r="H23" s="32"/>
      <c r="I23" s="32"/>
      <c r="J23" s="32"/>
      <c r="K23" s="32"/>
      <c r="L23" s="32"/>
      <c r="M23" s="32"/>
      <c r="N23" s="30"/>
      <c r="O23" s="2"/>
      <c r="P23" s="7"/>
    </row>
    <row r="24" spans="1:16" ht="21" customHeight="1" thickBot="1" x14ac:dyDescent="0.35">
      <c r="A24" s="1"/>
      <c r="B24" s="142" t="s">
        <v>188</v>
      </c>
      <c r="C24" s="15"/>
      <c r="D24" s="141"/>
      <c r="E24" s="15"/>
      <c r="F24" s="141"/>
      <c r="G24" s="15"/>
      <c r="H24" s="141"/>
      <c r="I24" s="44"/>
      <c r="J24" s="141"/>
      <c r="K24" s="44"/>
      <c r="L24" s="572"/>
      <c r="M24" s="573"/>
      <c r="N24" s="2"/>
      <c r="O24" s="143"/>
      <c r="P24" s="6"/>
    </row>
    <row r="25" spans="1:16" ht="15.6" x14ac:dyDescent="0.3">
      <c r="A25" s="1"/>
      <c r="B25" s="77" t="s">
        <v>34</v>
      </c>
      <c r="C25" s="49"/>
      <c r="D25" s="81">
        <v>0</v>
      </c>
      <c r="E25" s="49"/>
      <c r="F25" s="81">
        <v>0</v>
      </c>
      <c r="G25" s="49"/>
      <c r="H25" s="81">
        <v>0</v>
      </c>
      <c r="I25" s="50"/>
      <c r="J25" s="81">
        <v>60</v>
      </c>
      <c r="K25" s="50"/>
      <c r="L25" s="83">
        <f t="shared" ref="L25:L27" si="6">H25*J25</f>
        <v>0</v>
      </c>
      <c r="M25" s="84">
        <f t="shared" ref="M25:M27" si="7">L25*0.0929</f>
        <v>0</v>
      </c>
      <c r="N25" s="53"/>
      <c r="O25" s="88" t="s">
        <v>84</v>
      </c>
      <c r="P25" s="6"/>
    </row>
    <row r="26" spans="1:16" ht="15.6" x14ac:dyDescent="0.3">
      <c r="A26" s="1"/>
      <c r="B26" s="73" t="s">
        <v>172</v>
      </c>
      <c r="C26" s="49"/>
      <c r="D26" s="81">
        <v>0</v>
      </c>
      <c r="E26" s="49"/>
      <c r="F26" s="81">
        <v>0</v>
      </c>
      <c r="G26" s="49"/>
      <c r="H26" s="81">
        <v>1</v>
      </c>
      <c r="I26" s="50"/>
      <c r="J26" s="81">
        <v>120</v>
      </c>
      <c r="K26" s="50"/>
      <c r="L26" s="83">
        <f t="shared" si="6"/>
        <v>120</v>
      </c>
      <c r="M26" s="84">
        <f t="shared" si="7"/>
        <v>11.148</v>
      </c>
      <c r="N26" s="53"/>
      <c r="O26" s="88" t="s">
        <v>84</v>
      </c>
      <c r="P26" s="6"/>
    </row>
    <row r="27" spans="1:16" ht="16.149999999999999" thickBot="1" x14ac:dyDescent="0.35">
      <c r="A27" s="1"/>
      <c r="B27" s="75" t="s">
        <v>173</v>
      </c>
      <c r="C27" s="49"/>
      <c r="D27" s="82">
        <v>0</v>
      </c>
      <c r="E27" s="49"/>
      <c r="F27" s="82">
        <v>0</v>
      </c>
      <c r="G27" s="49"/>
      <c r="H27" s="82">
        <v>0</v>
      </c>
      <c r="I27" s="50"/>
      <c r="J27" s="82">
        <v>200</v>
      </c>
      <c r="K27" s="50"/>
      <c r="L27" s="85">
        <f t="shared" si="6"/>
        <v>0</v>
      </c>
      <c r="M27" s="86">
        <f t="shared" si="7"/>
        <v>0</v>
      </c>
      <c r="N27" s="53"/>
      <c r="O27" s="89" t="s">
        <v>84</v>
      </c>
      <c r="P27" s="6"/>
    </row>
    <row r="28" spans="1:16" ht="16.149999999999999" thickBot="1" x14ac:dyDescent="0.35">
      <c r="A28" s="1"/>
      <c r="B28" s="30"/>
      <c r="C28" s="30"/>
      <c r="D28" s="32"/>
      <c r="E28" s="30"/>
      <c r="F28" s="32"/>
      <c r="G28" s="30"/>
      <c r="H28" s="32"/>
      <c r="I28" s="32"/>
      <c r="J28" s="32"/>
      <c r="K28" s="32"/>
      <c r="L28" s="32"/>
      <c r="M28" s="32"/>
      <c r="N28" s="30"/>
      <c r="O28" s="2"/>
      <c r="P28" s="7"/>
    </row>
    <row r="29" spans="1:16" ht="21" customHeight="1" thickBot="1" x14ac:dyDescent="0.35">
      <c r="A29" s="1"/>
      <c r="B29" s="144" t="s">
        <v>189</v>
      </c>
      <c r="C29" s="15"/>
      <c r="D29" s="139"/>
      <c r="E29" s="15"/>
      <c r="F29" s="139"/>
      <c r="G29" s="15"/>
      <c r="H29" s="139"/>
      <c r="I29" s="44"/>
      <c r="J29" s="139"/>
      <c r="K29" s="44"/>
      <c r="L29" s="585"/>
      <c r="M29" s="586"/>
      <c r="N29" s="2"/>
      <c r="O29" s="140"/>
      <c r="P29" s="6"/>
    </row>
    <row r="30" spans="1:16" ht="15.6" x14ac:dyDescent="0.3">
      <c r="A30" s="1"/>
      <c r="B30" s="77" t="s">
        <v>38</v>
      </c>
      <c r="C30" s="49"/>
      <c r="D30" s="81">
        <v>0</v>
      </c>
      <c r="E30" s="49"/>
      <c r="F30" s="81">
        <v>0</v>
      </c>
      <c r="G30" s="49"/>
      <c r="H30" s="81">
        <v>1</v>
      </c>
      <c r="I30" s="50"/>
      <c r="J30" s="81">
        <v>60</v>
      </c>
      <c r="K30" s="50"/>
      <c r="L30" s="83">
        <f t="shared" ref="L30:L33" si="8">H30*J30</f>
        <v>60</v>
      </c>
      <c r="M30" s="84">
        <f t="shared" ref="M30:M33" si="9">L30*0.0929</f>
        <v>5.5739999999999998</v>
      </c>
      <c r="N30" s="53"/>
      <c r="O30" s="88" t="s">
        <v>85</v>
      </c>
      <c r="P30" s="6"/>
    </row>
    <row r="31" spans="1:16" ht="15.6" x14ac:dyDescent="0.3">
      <c r="A31" s="1"/>
      <c r="B31" s="73" t="s">
        <v>169</v>
      </c>
      <c r="C31" s="49"/>
      <c r="D31" s="81">
        <v>0</v>
      </c>
      <c r="E31" s="49"/>
      <c r="F31" s="81">
        <v>0</v>
      </c>
      <c r="G31" s="49"/>
      <c r="H31" s="81">
        <v>0</v>
      </c>
      <c r="I31" s="50"/>
      <c r="J31" s="81">
        <v>120</v>
      </c>
      <c r="K31" s="50"/>
      <c r="L31" s="83">
        <f t="shared" si="8"/>
        <v>0</v>
      </c>
      <c r="M31" s="84">
        <f t="shared" si="9"/>
        <v>0</v>
      </c>
      <c r="N31" s="53"/>
      <c r="O31" s="88" t="s">
        <v>85</v>
      </c>
      <c r="P31" s="6"/>
    </row>
    <row r="32" spans="1:16" ht="15.6" x14ac:dyDescent="0.3">
      <c r="A32" s="1"/>
      <c r="B32" s="73" t="s">
        <v>170</v>
      </c>
      <c r="C32" s="49"/>
      <c r="D32" s="81">
        <v>0</v>
      </c>
      <c r="E32" s="49"/>
      <c r="F32" s="81">
        <v>0</v>
      </c>
      <c r="G32" s="49"/>
      <c r="H32" s="81">
        <v>0</v>
      </c>
      <c r="I32" s="50"/>
      <c r="J32" s="81">
        <v>252</v>
      </c>
      <c r="K32" s="50"/>
      <c r="L32" s="83">
        <f t="shared" si="8"/>
        <v>0</v>
      </c>
      <c r="M32" s="84">
        <f t="shared" si="9"/>
        <v>0</v>
      </c>
      <c r="N32" s="53"/>
      <c r="O32" s="88" t="s">
        <v>85</v>
      </c>
      <c r="P32" s="6"/>
    </row>
    <row r="33" spans="1:16" ht="16.5" thickBot="1" x14ac:dyDescent="0.3">
      <c r="A33" s="1"/>
      <c r="B33" s="75" t="s">
        <v>171</v>
      </c>
      <c r="C33" s="49"/>
      <c r="D33" s="82">
        <v>0</v>
      </c>
      <c r="E33" s="49"/>
      <c r="F33" s="82">
        <v>0</v>
      </c>
      <c r="G33" s="49"/>
      <c r="H33" s="82">
        <v>0</v>
      </c>
      <c r="I33" s="50"/>
      <c r="J33" s="82">
        <v>399</v>
      </c>
      <c r="K33" s="50"/>
      <c r="L33" s="85">
        <f t="shared" si="8"/>
        <v>0</v>
      </c>
      <c r="M33" s="86">
        <f t="shared" si="9"/>
        <v>0</v>
      </c>
      <c r="N33" s="53"/>
      <c r="O33" s="89" t="s">
        <v>85</v>
      </c>
      <c r="P33" s="6"/>
    </row>
    <row r="34" spans="1:16" ht="16.5" thickBot="1" x14ac:dyDescent="0.3">
      <c r="A34" s="1"/>
      <c r="B34" s="30"/>
      <c r="C34" s="30"/>
      <c r="D34" s="32"/>
      <c r="E34" s="30"/>
      <c r="F34" s="32"/>
      <c r="G34" s="30"/>
      <c r="H34" s="32"/>
      <c r="I34" s="32"/>
      <c r="J34" s="32"/>
      <c r="K34" s="32"/>
      <c r="L34" s="32"/>
      <c r="M34" s="32"/>
      <c r="N34" s="30"/>
      <c r="O34" s="2"/>
      <c r="P34" s="7"/>
    </row>
    <row r="35" spans="1:16" ht="16.5" thickBot="1" x14ac:dyDescent="0.3">
      <c r="A35" s="1"/>
      <c r="B35" s="79" t="s">
        <v>60</v>
      </c>
      <c r="C35" s="15"/>
      <c r="D35" s="110"/>
      <c r="E35" s="15"/>
      <c r="F35" s="110"/>
      <c r="G35" s="15"/>
      <c r="H35" s="110"/>
      <c r="I35" s="44"/>
      <c r="J35" s="110"/>
      <c r="K35" s="44"/>
      <c r="L35" s="587"/>
      <c r="M35" s="588"/>
      <c r="N35" s="2"/>
      <c r="O35" s="113"/>
      <c r="P35" s="6"/>
    </row>
    <row r="36" spans="1:16" ht="15.75" x14ac:dyDescent="0.25">
      <c r="A36" s="1"/>
      <c r="B36" s="111" t="s">
        <v>42</v>
      </c>
      <c r="C36" s="49"/>
      <c r="D36" s="81">
        <v>0</v>
      </c>
      <c r="E36" s="49"/>
      <c r="F36" s="81">
        <v>0</v>
      </c>
      <c r="G36" s="49"/>
      <c r="H36" s="81">
        <v>1</v>
      </c>
      <c r="I36" s="50"/>
      <c r="J36" s="81">
        <v>60</v>
      </c>
      <c r="K36" s="50"/>
      <c r="L36" s="83">
        <f t="shared" ref="L36:L38" si="10">H36*J36</f>
        <v>60</v>
      </c>
      <c r="M36" s="84">
        <f t="shared" ref="M36:M38" si="11">L36*0.0929</f>
        <v>5.5739999999999998</v>
      </c>
      <c r="N36" s="53"/>
      <c r="O36" s="88" t="s">
        <v>83</v>
      </c>
      <c r="P36" s="6"/>
    </row>
    <row r="37" spans="1:16" ht="15.75" x14ac:dyDescent="0.25">
      <c r="A37" s="1"/>
      <c r="B37" s="73" t="s">
        <v>125</v>
      </c>
      <c r="C37" s="49"/>
      <c r="D37" s="81">
        <v>0</v>
      </c>
      <c r="E37" s="49"/>
      <c r="F37" s="81">
        <v>0</v>
      </c>
      <c r="G37" s="49"/>
      <c r="H37" s="81">
        <v>0</v>
      </c>
      <c r="I37" s="50"/>
      <c r="J37" s="81">
        <v>0</v>
      </c>
      <c r="K37" s="50"/>
      <c r="L37" s="83">
        <f t="shared" si="10"/>
        <v>0</v>
      </c>
      <c r="M37" s="84">
        <f t="shared" si="11"/>
        <v>0</v>
      </c>
      <c r="N37" s="53"/>
      <c r="O37" s="88" t="s">
        <v>83</v>
      </c>
      <c r="P37" s="6"/>
    </row>
    <row r="38" spans="1:16" ht="16.5" thickBot="1" x14ac:dyDescent="0.3">
      <c r="A38" s="1"/>
      <c r="B38" s="75" t="s">
        <v>109</v>
      </c>
      <c r="C38" s="49"/>
      <c r="D38" s="82">
        <v>0</v>
      </c>
      <c r="E38" s="49"/>
      <c r="F38" s="82">
        <v>0</v>
      </c>
      <c r="G38" s="49"/>
      <c r="H38" s="82">
        <v>0</v>
      </c>
      <c r="I38" s="50"/>
      <c r="J38" s="82">
        <v>0</v>
      </c>
      <c r="K38" s="50"/>
      <c r="L38" s="85">
        <f t="shared" si="10"/>
        <v>0</v>
      </c>
      <c r="M38" s="86">
        <f t="shared" si="11"/>
        <v>0</v>
      </c>
      <c r="N38" s="53"/>
      <c r="O38" s="88" t="s">
        <v>106</v>
      </c>
      <c r="P38" s="6"/>
    </row>
    <row r="39" spans="1:16" ht="16.5" thickBot="1" x14ac:dyDescent="0.3">
      <c r="A39" s="1"/>
      <c r="B39" s="30"/>
      <c r="C39" s="30"/>
      <c r="D39" s="32"/>
      <c r="E39" s="30"/>
      <c r="F39" s="32"/>
      <c r="G39" s="30"/>
      <c r="H39" s="32"/>
      <c r="I39" s="32"/>
      <c r="J39" s="32"/>
      <c r="K39" s="32"/>
      <c r="L39" s="32"/>
      <c r="M39" s="32"/>
      <c r="N39" s="30"/>
      <c r="O39" s="2"/>
      <c r="P39" s="7"/>
    </row>
    <row r="40" spans="1:16" ht="15.75" x14ac:dyDescent="0.25">
      <c r="A40" s="1"/>
      <c r="B40" s="152" t="s">
        <v>62</v>
      </c>
      <c r="C40" s="15"/>
      <c r="D40" s="151"/>
      <c r="E40" s="15"/>
      <c r="F40" s="151"/>
      <c r="G40" s="15"/>
      <c r="H40" s="151"/>
      <c r="I40" s="44"/>
      <c r="J40" s="151"/>
      <c r="K40" s="44"/>
      <c r="L40" s="589"/>
      <c r="M40" s="590"/>
      <c r="N40" s="2"/>
      <c r="O40" s="153"/>
      <c r="P40" s="6"/>
    </row>
    <row r="41" spans="1:16" ht="16.5" thickBot="1" x14ac:dyDescent="0.3">
      <c r="A41" s="1"/>
      <c r="B41" s="75" t="s">
        <v>63</v>
      </c>
      <c r="C41" s="49"/>
      <c r="D41" s="82">
        <v>5</v>
      </c>
      <c r="E41" s="49"/>
      <c r="F41" s="82">
        <v>0</v>
      </c>
      <c r="G41" s="49"/>
      <c r="H41" s="82">
        <v>1</v>
      </c>
      <c r="I41" s="50"/>
      <c r="J41" s="82">
        <v>385</v>
      </c>
      <c r="K41" s="50"/>
      <c r="L41" s="85">
        <f t="shared" ref="L41:L44" si="12">H41*J41</f>
        <v>385</v>
      </c>
      <c r="M41" s="86">
        <f t="shared" ref="M41:M44" si="13">L41*0.0929</f>
        <v>35.766500000000001</v>
      </c>
      <c r="N41" s="53"/>
      <c r="O41" s="457" t="s">
        <v>86</v>
      </c>
      <c r="P41" s="6"/>
    </row>
    <row r="42" spans="1:16" ht="15.6" hidden="1" x14ac:dyDescent="0.3">
      <c r="A42" s="1"/>
      <c r="B42" s="77"/>
      <c r="C42" s="49"/>
      <c r="D42" s="431">
        <v>0</v>
      </c>
      <c r="E42" s="49"/>
      <c r="F42" s="431">
        <v>0</v>
      </c>
      <c r="G42" s="49"/>
      <c r="H42" s="431">
        <v>0</v>
      </c>
      <c r="I42" s="50"/>
      <c r="J42" s="431">
        <v>0</v>
      </c>
      <c r="K42" s="50"/>
      <c r="L42" s="455">
        <f t="shared" si="12"/>
        <v>0</v>
      </c>
      <c r="M42" s="456">
        <f t="shared" si="13"/>
        <v>0</v>
      </c>
      <c r="N42" s="53"/>
      <c r="O42" s="363"/>
      <c r="P42" s="6"/>
    </row>
    <row r="43" spans="1:16" ht="15.6" hidden="1" x14ac:dyDescent="0.3">
      <c r="A43" s="1"/>
      <c r="B43" s="73"/>
      <c r="C43" s="49"/>
      <c r="D43" s="81">
        <v>0</v>
      </c>
      <c r="E43" s="49"/>
      <c r="F43" s="81">
        <v>0</v>
      </c>
      <c r="G43" s="49"/>
      <c r="H43" s="81">
        <v>0</v>
      </c>
      <c r="I43" s="50"/>
      <c r="J43" s="81">
        <v>0</v>
      </c>
      <c r="K43" s="50"/>
      <c r="L43" s="83">
        <f t="shared" si="12"/>
        <v>0</v>
      </c>
      <c r="M43" s="84">
        <f t="shared" si="13"/>
        <v>0</v>
      </c>
      <c r="N43" s="53"/>
      <c r="O43" s="88"/>
      <c r="P43" s="6"/>
    </row>
    <row r="44" spans="1:16" ht="16.149999999999999" hidden="1" thickBot="1" x14ac:dyDescent="0.35">
      <c r="A44" s="1"/>
      <c r="B44" s="75"/>
      <c r="C44" s="49"/>
      <c r="D44" s="82">
        <v>0</v>
      </c>
      <c r="E44" s="49"/>
      <c r="F44" s="82">
        <v>0</v>
      </c>
      <c r="G44" s="49"/>
      <c r="H44" s="82">
        <v>0</v>
      </c>
      <c r="I44" s="50"/>
      <c r="J44" s="82">
        <v>0</v>
      </c>
      <c r="K44" s="50"/>
      <c r="L44" s="85">
        <f t="shared" si="12"/>
        <v>0</v>
      </c>
      <c r="M44" s="86">
        <f t="shared" si="13"/>
        <v>0</v>
      </c>
      <c r="N44" s="53"/>
      <c r="O44" s="89"/>
      <c r="P44" s="6"/>
    </row>
    <row r="45" spans="1:16" ht="16.5" thickBot="1" x14ac:dyDescent="0.3">
      <c r="A45" s="1"/>
      <c r="B45" s="30"/>
      <c r="C45" s="30"/>
      <c r="D45" s="32"/>
      <c r="E45" s="30"/>
      <c r="F45" s="32"/>
      <c r="G45" s="30"/>
      <c r="H45" s="32"/>
      <c r="I45" s="32"/>
      <c r="J45" s="32"/>
      <c r="K45" s="32"/>
      <c r="L45" s="32"/>
      <c r="M45" s="32"/>
      <c r="N45" s="30"/>
      <c r="O45" s="2"/>
      <c r="P45" s="7"/>
    </row>
    <row r="46" spans="1:16" ht="16.5" thickBot="1" x14ac:dyDescent="0.3">
      <c r="A46" s="1"/>
      <c r="B46" s="62" t="s">
        <v>48</v>
      </c>
      <c r="C46" s="15"/>
      <c r="D46" s="72"/>
      <c r="E46" s="15"/>
      <c r="F46" s="72"/>
      <c r="G46" s="15"/>
      <c r="H46" s="72"/>
      <c r="I46" s="44"/>
      <c r="J46" s="72"/>
      <c r="K46" s="44"/>
      <c r="L46" s="66">
        <f>SUM(L8:L44)</f>
        <v>1113</v>
      </c>
      <c r="M46" s="67">
        <f>SUM(M8:M44)</f>
        <v>103.39769999999999</v>
      </c>
      <c r="N46" s="2"/>
      <c r="O46" s="118"/>
      <c r="P46" s="6"/>
    </row>
    <row r="47" spans="1:16" ht="16.5" thickBot="1" x14ac:dyDescent="0.3">
      <c r="A47" s="1"/>
      <c r="B47" s="63" t="s">
        <v>49</v>
      </c>
      <c r="C47" s="15"/>
      <c r="D47" s="119">
        <v>0.15</v>
      </c>
      <c r="E47" s="15"/>
      <c r="F47" s="72"/>
      <c r="G47" s="15"/>
      <c r="H47" s="72"/>
      <c r="I47" s="44"/>
      <c r="J47" s="72"/>
      <c r="K47" s="44"/>
      <c r="L47" s="68">
        <f>SUMPRODUCT(L46*0.15)</f>
        <v>166.95</v>
      </c>
      <c r="M47" s="69">
        <f>SUMPRODUCT(M46*0.15)</f>
        <v>15.509654999999997</v>
      </c>
      <c r="N47" s="2"/>
      <c r="O47" s="88"/>
      <c r="P47" s="6"/>
    </row>
    <row r="48" spans="1:16" ht="16.5" thickBot="1" x14ac:dyDescent="0.3">
      <c r="A48" s="1"/>
      <c r="B48" s="64" t="s">
        <v>50</v>
      </c>
      <c r="C48" s="15"/>
      <c r="D48" s="72"/>
      <c r="E48" s="15"/>
      <c r="F48" s="72"/>
      <c r="G48" s="15"/>
      <c r="H48" s="72"/>
      <c r="I48" s="44"/>
      <c r="J48" s="72"/>
      <c r="K48" s="44"/>
      <c r="L48" s="70">
        <f>SUM(L46,L47)</f>
        <v>1279.95</v>
      </c>
      <c r="M48" s="71">
        <f>SUM(M46,M47)</f>
        <v>118.90735499999998</v>
      </c>
      <c r="N48" s="2"/>
      <c r="O48" s="89"/>
      <c r="P48" s="6"/>
    </row>
    <row r="49" spans="1:20" ht="16.5" thickBot="1" x14ac:dyDescent="0.3">
      <c r="A49" s="1"/>
      <c r="B49" s="30"/>
      <c r="C49" s="30"/>
      <c r="D49" s="32"/>
      <c r="E49" s="30"/>
      <c r="F49" s="32"/>
      <c r="G49" s="30"/>
      <c r="H49" s="32"/>
      <c r="I49" s="32"/>
      <c r="J49" s="32"/>
      <c r="K49" s="32"/>
      <c r="L49" s="32"/>
      <c r="M49" s="32"/>
      <c r="N49" s="30"/>
      <c r="O49" s="2"/>
      <c r="P49" s="7"/>
    </row>
    <row r="50" spans="1:20" s="13" customFormat="1" ht="43.9" customHeight="1" thickBot="1" x14ac:dyDescent="0.3">
      <c r="B50" s="126" t="s">
        <v>5</v>
      </c>
      <c r="C50" s="95"/>
      <c r="D50" s="126" t="s">
        <v>16</v>
      </c>
      <c r="E50" s="95"/>
      <c r="F50" s="126"/>
      <c r="G50" s="95"/>
      <c r="H50" s="126"/>
      <c r="I50" s="28"/>
      <c r="J50" s="126"/>
      <c r="K50" s="28"/>
      <c r="L50" s="546" t="s">
        <v>55</v>
      </c>
      <c r="M50" s="548"/>
      <c r="N50" s="95"/>
      <c r="O50" s="126" t="s">
        <v>6</v>
      </c>
      <c r="P50" s="9"/>
      <c r="Q50" s="616"/>
      <c r="R50" s="616"/>
      <c r="S50" s="10"/>
    </row>
    <row r="51" spans="1:20" s="1" customFormat="1" ht="15.75" x14ac:dyDescent="0.25">
      <c r="B51" s="217" t="s">
        <v>53</v>
      </c>
      <c r="C51" s="15"/>
      <c r="D51" s="218"/>
      <c r="E51" s="15"/>
      <c r="F51" s="218"/>
      <c r="G51" s="15"/>
      <c r="H51" s="218"/>
      <c r="I51" s="44"/>
      <c r="J51" s="218"/>
      <c r="K51" s="44"/>
      <c r="L51" s="612"/>
      <c r="M51" s="613"/>
      <c r="N51" s="2"/>
      <c r="O51" s="219"/>
      <c r="P51" s="6"/>
      <c r="Q51" s="185"/>
      <c r="R51" s="132"/>
      <c r="S51" s="5"/>
    </row>
    <row r="52" spans="1:20" s="1" customFormat="1" ht="15.75" x14ac:dyDescent="0.25">
      <c r="B52" s="73" t="s">
        <v>54</v>
      </c>
      <c r="C52" s="49"/>
      <c r="D52" s="81">
        <v>2</v>
      </c>
      <c r="E52" s="49"/>
      <c r="F52" s="81"/>
      <c r="G52" s="49"/>
      <c r="H52" s="81"/>
      <c r="I52" s="50"/>
      <c r="J52" s="81"/>
      <c r="K52" s="50"/>
      <c r="L52" s="574">
        <f>D52</f>
        <v>2</v>
      </c>
      <c r="M52" s="575"/>
      <c r="N52" s="53"/>
      <c r="O52" s="88">
        <v>9</v>
      </c>
      <c r="P52" s="6"/>
      <c r="Q52" s="185"/>
      <c r="R52" s="132"/>
      <c r="S52" s="5"/>
    </row>
    <row r="53" spans="1:20" s="1" customFormat="1" ht="15.75" x14ac:dyDescent="0.25">
      <c r="B53" s="73" t="s">
        <v>87</v>
      </c>
      <c r="C53" s="49"/>
      <c r="D53" s="81">
        <v>2</v>
      </c>
      <c r="E53" s="49"/>
      <c r="F53" s="81"/>
      <c r="G53" s="49"/>
      <c r="H53" s="81"/>
      <c r="I53" s="50"/>
      <c r="J53" s="81"/>
      <c r="K53" s="50"/>
      <c r="L53" s="574">
        <f>D53</f>
        <v>2</v>
      </c>
      <c r="M53" s="575"/>
      <c r="N53" s="53"/>
      <c r="O53" s="88">
        <v>9</v>
      </c>
      <c r="P53" s="6"/>
      <c r="Q53" s="185"/>
      <c r="R53" s="132"/>
      <c r="S53" s="5"/>
    </row>
    <row r="54" spans="1:20" s="1" customFormat="1" ht="10.9" customHeight="1" thickBot="1" x14ac:dyDescent="0.3">
      <c r="B54" s="30"/>
      <c r="C54" s="30"/>
      <c r="D54" s="32"/>
      <c r="E54" s="30"/>
      <c r="F54" s="32"/>
      <c r="G54" s="30"/>
      <c r="H54" s="32"/>
      <c r="I54" s="32"/>
      <c r="J54" s="32"/>
      <c r="K54" s="32"/>
      <c r="L54" s="32"/>
      <c r="M54" s="32"/>
      <c r="N54" s="30"/>
      <c r="O54" s="16"/>
      <c r="P54" s="7"/>
      <c r="Q54" s="186"/>
      <c r="R54" s="7"/>
      <c r="S54" s="7"/>
    </row>
    <row r="55" spans="1:20" s="1" customFormat="1" ht="22.9" customHeight="1" thickBot="1" x14ac:dyDescent="0.3">
      <c r="B55" s="131" t="s">
        <v>56</v>
      </c>
      <c r="C55" s="49"/>
      <c r="D55" s="99"/>
      <c r="E55" s="49"/>
      <c r="F55" s="99"/>
      <c r="G55" s="49"/>
      <c r="H55" s="99"/>
      <c r="I55" s="50"/>
      <c r="J55" s="99"/>
      <c r="K55" s="50"/>
      <c r="L55" s="599">
        <f>SUM(L52:L53)</f>
        <v>4</v>
      </c>
      <c r="M55" s="600"/>
      <c r="N55" s="53"/>
      <c r="O55" s="183"/>
      <c r="P55" s="6"/>
      <c r="Q55" s="185"/>
      <c r="R55" s="132"/>
      <c r="S55" s="5"/>
    </row>
    <row r="56" spans="1:20" s="1" customFormat="1" ht="18" customHeight="1" thickBot="1" x14ac:dyDescent="0.3">
      <c r="B56" s="30"/>
      <c r="C56" s="30"/>
      <c r="D56" s="32"/>
      <c r="E56" s="30"/>
      <c r="F56" s="32"/>
      <c r="G56" s="30"/>
      <c r="H56" s="32"/>
      <c r="I56" s="32"/>
      <c r="J56" s="32"/>
      <c r="K56" s="32"/>
      <c r="L56" s="32"/>
      <c r="M56" s="32"/>
      <c r="N56" s="30"/>
      <c r="O56" s="16"/>
      <c r="P56" s="7"/>
      <c r="Q56" s="186"/>
      <c r="R56" s="7"/>
      <c r="S56" s="7"/>
    </row>
    <row r="57" spans="1:20" s="13" customFormat="1" ht="25.9" customHeight="1" thickBot="1" x14ac:dyDescent="0.3">
      <c r="B57" s="546"/>
      <c r="C57" s="547"/>
      <c r="D57" s="547"/>
      <c r="E57" s="547"/>
      <c r="F57" s="547"/>
      <c r="G57" s="547"/>
      <c r="H57" s="547"/>
      <c r="I57" s="547"/>
      <c r="J57" s="547"/>
      <c r="K57" s="547"/>
      <c r="L57" s="547"/>
      <c r="M57" s="547"/>
      <c r="N57" s="547"/>
      <c r="O57" s="548"/>
      <c r="P57" s="9"/>
      <c r="Q57" s="616"/>
      <c r="R57" s="616"/>
      <c r="S57" s="10"/>
    </row>
    <row r="58" spans="1:20" s="1" customFormat="1" ht="15.75" customHeight="1" x14ac:dyDescent="0.25">
      <c r="B58" s="521" t="s">
        <v>195</v>
      </c>
      <c r="C58" s="522"/>
      <c r="D58" s="522"/>
      <c r="E58" s="522"/>
      <c r="F58" s="522"/>
      <c r="G58" s="522"/>
      <c r="H58" s="522"/>
      <c r="I58" s="522"/>
      <c r="J58" s="522"/>
      <c r="K58" s="522"/>
      <c r="L58" s="522"/>
      <c r="M58" s="522"/>
      <c r="N58" s="522"/>
      <c r="O58" s="523"/>
      <c r="P58" s="6"/>
      <c r="Q58" s="185"/>
      <c r="R58" s="132"/>
      <c r="S58" s="5"/>
    </row>
    <row r="59" spans="1:20" s="1" customFormat="1" ht="73.5" customHeight="1" x14ac:dyDescent="0.25">
      <c r="B59" s="524"/>
      <c r="C59" s="525"/>
      <c r="D59" s="525"/>
      <c r="E59" s="525"/>
      <c r="F59" s="525"/>
      <c r="G59" s="525"/>
      <c r="H59" s="525"/>
      <c r="I59" s="525"/>
      <c r="J59" s="525"/>
      <c r="K59" s="525"/>
      <c r="L59" s="525"/>
      <c r="M59" s="525"/>
      <c r="N59" s="525"/>
      <c r="O59" s="526"/>
      <c r="P59" s="6"/>
      <c r="Q59" s="185"/>
      <c r="R59" s="132"/>
      <c r="S59" s="5"/>
    </row>
    <row r="60" spans="1:20" s="1" customFormat="1" ht="14.25" customHeight="1" outlineLevel="1" x14ac:dyDescent="0.25">
      <c r="B60" s="524"/>
      <c r="C60" s="525"/>
      <c r="D60" s="525"/>
      <c r="E60" s="525"/>
      <c r="F60" s="525"/>
      <c r="G60" s="525"/>
      <c r="H60" s="525"/>
      <c r="I60" s="525"/>
      <c r="J60" s="525"/>
      <c r="K60" s="525"/>
      <c r="L60" s="525"/>
      <c r="M60" s="525"/>
      <c r="N60" s="525"/>
      <c r="O60" s="526"/>
      <c r="P60" s="6"/>
      <c r="Q60" s="8"/>
      <c r="R60" s="8"/>
      <c r="S60" s="8"/>
      <c r="T60" s="3"/>
    </row>
    <row r="61" spans="1:20" x14ac:dyDescent="0.25">
      <c r="B61" s="524"/>
      <c r="C61" s="525"/>
      <c r="D61" s="525"/>
      <c r="E61" s="525"/>
      <c r="F61" s="525"/>
      <c r="G61" s="525"/>
      <c r="H61" s="525"/>
      <c r="I61" s="525"/>
      <c r="J61" s="525"/>
      <c r="K61" s="525"/>
      <c r="L61" s="525"/>
      <c r="M61" s="525"/>
      <c r="N61" s="525"/>
      <c r="O61" s="526"/>
    </row>
    <row r="62" spans="1:20" x14ac:dyDescent="0.25">
      <c r="B62" s="524"/>
      <c r="C62" s="525"/>
      <c r="D62" s="525"/>
      <c r="E62" s="525"/>
      <c r="F62" s="525"/>
      <c r="G62" s="525"/>
      <c r="H62" s="525"/>
      <c r="I62" s="525"/>
      <c r="J62" s="525"/>
      <c r="K62" s="525"/>
      <c r="L62" s="525"/>
      <c r="M62" s="525"/>
      <c r="N62" s="525"/>
      <c r="O62" s="526"/>
    </row>
    <row r="63" spans="1:20" x14ac:dyDescent="0.25">
      <c r="B63" s="524"/>
      <c r="C63" s="525"/>
      <c r="D63" s="525"/>
      <c r="E63" s="525"/>
      <c r="F63" s="525"/>
      <c r="G63" s="525"/>
      <c r="H63" s="525"/>
      <c r="I63" s="525"/>
      <c r="J63" s="525"/>
      <c r="K63" s="525"/>
      <c r="L63" s="525"/>
      <c r="M63" s="525"/>
      <c r="N63" s="525"/>
      <c r="O63" s="526"/>
    </row>
    <row r="64" spans="1:20" x14ac:dyDescent="0.25">
      <c r="B64" s="524"/>
      <c r="C64" s="525"/>
      <c r="D64" s="525"/>
      <c r="E64" s="525"/>
      <c r="F64" s="525"/>
      <c r="G64" s="525"/>
      <c r="H64" s="525"/>
      <c r="I64" s="525"/>
      <c r="J64" s="525"/>
      <c r="K64" s="525"/>
      <c r="L64" s="525"/>
      <c r="M64" s="525"/>
      <c r="N64" s="525"/>
      <c r="O64" s="526"/>
    </row>
    <row r="65" spans="2:15" x14ac:dyDescent="0.25">
      <c r="B65" s="524"/>
      <c r="C65" s="525"/>
      <c r="D65" s="525"/>
      <c r="E65" s="525"/>
      <c r="F65" s="525"/>
      <c r="G65" s="525"/>
      <c r="H65" s="525"/>
      <c r="I65" s="525"/>
      <c r="J65" s="525"/>
      <c r="K65" s="525"/>
      <c r="L65" s="525"/>
      <c r="M65" s="525"/>
      <c r="N65" s="525"/>
      <c r="O65" s="526"/>
    </row>
    <row r="66" spans="2:15" x14ac:dyDescent="0.25">
      <c r="B66" s="524"/>
      <c r="C66" s="525"/>
      <c r="D66" s="525"/>
      <c r="E66" s="525"/>
      <c r="F66" s="525"/>
      <c r="G66" s="525"/>
      <c r="H66" s="525"/>
      <c r="I66" s="525"/>
      <c r="J66" s="525"/>
      <c r="K66" s="525"/>
      <c r="L66" s="525"/>
      <c r="M66" s="525"/>
      <c r="N66" s="525"/>
      <c r="O66" s="526"/>
    </row>
    <row r="67" spans="2:15" x14ac:dyDescent="0.25">
      <c r="B67" s="524"/>
      <c r="C67" s="525"/>
      <c r="D67" s="525"/>
      <c r="E67" s="525"/>
      <c r="F67" s="525"/>
      <c r="G67" s="525"/>
      <c r="H67" s="525"/>
      <c r="I67" s="525"/>
      <c r="J67" s="525"/>
      <c r="K67" s="525"/>
      <c r="L67" s="525"/>
      <c r="M67" s="525"/>
      <c r="N67" s="525"/>
      <c r="O67" s="526"/>
    </row>
    <row r="68" spans="2:15" x14ac:dyDescent="0.25">
      <c r="B68" s="524"/>
      <c r="C68" s="525"/>
      <c r="D68" s="525"/>
      <c r="E68" s="525"/>
      <c r="F68" s="525"/>
      <c r="G68" s="525"/>
      <c r="H68" s="525"/>
      <c r="I68" s="525"/>
      <c r="J68" s="525"/>
      <c r="K68" s="525"/>
      <c r="L68" s="525"/>
      <c r="M68" s="525"/>
      <c r="N68" s="525"/>
      <c r="O68" s="526"/>
    </row>
    <row r="69" spans="2:15" x14ac:dyDescent="0.25">
      <c r="B69" s="524"/>
      <c r="C69" s="525"/>
      <c r="D69" s="525"/>
      <c r="E69" s="525"/>
      <c r="F69" s="525"/>
      <c r="G69" s="525"/>
      <c r="H69" s="525"/>
      <c r="I69" s="525"/>
      <c r="J69" s="525"/>
      <c r="K69" s="525"/>
      <c r="L69" s="525"/>
      <c r="M69" s="525"/>
      <c r="N69" s="525"/>
      <c r="O69" s="526"/>
    </row>
    <row r="70" spans="2:15" ht="15.75" thickBot="1" x14ac:dyDescent="0.3">
      <c r="B70" s="527"/>
      <c r="C70" s="528"/>
      <c r="D70" s="528"/>
      <c r="E70" s="528"/>
      <c r="F70" s="528"/>
      <c r="G70" s="528"/>
      <c r="H70" s="528"/>
      <c r="I70" s="528"/>
      <c r="J70" s="528"/>
      <c r="K70" s="528"/>
      <c r="L70" s="528"/>
      <c r="M70" s="528"/>
      <c r="N70" s="528"/>
      <c r="O70" s="529"/>
    </row>
    <row r="71" spans="2:15" x14ac:dyDescent="0.25">
      <c r="B71" s="40"/>
      <c r="C71" s="37"/>
      <c r="D71" s="40"/>
      <c r="E71" s="37"/>
      <c r="F71" s="40"/>
      <c r="G71" s="37"/>
      <c r="H71" s="40"/>
      <c r="I71" s="40"/>
      <c r="J71" s="40"/>
      <c r="K71" s="40"/>
      <c r="L71" s="40"/>
      <c r="M71" s="40"/>
      <c r="N71" s="40"/>
      <c r="O71" s="40"/>
    </row>
  </sheetData>
  <mergeCells count="19">
    <mergeCell ref="L18:M18"/>
    <mergeCell ref="L24:M24"/>
    <mergeCell ref="L29:M29"/>
    <mergeCell ref="L35:M35"/>
    <mergeCell ref="L40:M40"/>
    <mergeCell ref="B1:O1"/>
    <mergeCell ref="L2:M2"/>
    <mergeCell ref="L5:M5"/>
    <mergeCell ref="L7:M7"/>
    <mergeCell ref="L13:M13"/>
    <mergeCell ref="Q50:R50"/>
    <mergeCell ref="L55:M55"/>
    <mergeCell ref="B57:O57"/>
    <mergeCell ref="Q57:R57"/>
    <mergeCell ref="B58:O70"/>
    <mergeCell ref="L52:M52"/>
    <mergeCell ref="L53:M53"/>
    <mergeCell ref="L51:M51"/>
    <mergeCell ref="L50:M50"/>
  </mergeCells>
  <pageMargins left="0.5" right="0.25" top="0.5" bottom="0.5" header="0.3" footer="0.3"/>
  <pageSetup scale="51"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topLeftCell="A64" zoomScaleNormal="100" workbookViewId="0">
      <selection activeCell="J33" sqref="J33"/>
    </sheetView>
  </sheetViews>
  <sheetFormatPr defaultRowHeight="15" x14ac:dyDescent="0.25"/>
  <cols>
    <col min="1" max="1" width="5.85546875" customWidth="1"/>
    <col min="2" max="2" width="43.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7109375" customWidth="1"/>
    <col min="13" max="13" width="9.7109375" customWidth="1"/>
    <col min="14" max="14" width="1.7109375" customWidth="1"/>
    <col min="15" max="15" width="28.42578125" customWidth="1"/>
  </cols>
  <sheetData>
    <row r="1" spans="1:16" ht="49.15" customHeight="1" thickBot="1" x14ac:dyDescent="0.35">
      <c r="A1" s="1"/>
      <c r="B1" s="643"/>
      <c r="C1" s="643"/>
      <c r="D1" s="643"/>
      <c r="E1" s="643"/>
      <c r="F1" s="643"/>
      <c r="G1" s="643"/>
      <c r="H1" s="643"/>
      <c r="I1" s="643"/>
      <c r="J1" s="643"/>
      <c r="K1" s="643"/>
      <c r="L1" s="643"/>
      <c r="M1" s="643"/>
      <c r="N1" s="643"/>
      <c r="O1" s="643"/>
      <c r="P1" s="7"/>
    </row>
    <row r="2" spans="1:16" ht="52.9" customHeight="1" x14ac:dyDescent="0.3">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54.6" customHeight="1" thickBot="1" x14ac:dyDescent="0.35">
      <c r="A5" s="1"/>
      <c r="B5" s="473" t="s">
        <v>148</v>
      </c>
      <c r="C5" s="15"/>
      <c r="D5" s="474"/>
      <c r="E5" s="15"/>
      <c r="F5" s="474"/>
      <c r="G5" s="15"/>
      <c r="H5" s="474"/>
      <c r="I5" s="44"/>
      <c r="J5" s="474"/>
      <c r="K5" s="44"/>
      <c r="L5" s="644"/>
      <c r="M5" s="645"/>
      <c r="N5" s="2"/>
      <c r="O5" s="475"/>
      <c r="P5" s="6"/>
    </row>
    <row r="6" spans="1:16" ht="16.5" thickBot="1" x14ac:dyDescent="0.3">
      <c r="A6" s="1"/>
      <c r="B6" s="30"/>
      <c r="C6" s="30"/>
      <c r="D6" s="32"/>
      <c r="E6" s="30"/>
      <c r="F6" s="32"/>
      <c r="G6" s="30"/>
      <c r="H6" s="32"/>
      <c r="I6" s="32"/>
      <c r="J6" s="32"/>
      <c r="K6" s="32"/>
      <c r="L6" s="32"/>
      <c r="M6" s="32"/>
      <c r="N6" s="30"/>
      <c r="O6" s="2"/>
      <c r="P6" s="7"/>
    </row>
    <row r="7" spans="1:16" ht="15.75" x14ac:dyDescent="0.25">
      <c r="A7" s="1"/>
      <c r="B7" s="90" t="s">
        <v>21</v>
      </c>
      <c r="C7" s="15"/>
      <c r="D7" s="91"/>
      <c r="E7" s="15"/>
      <c r="F7" s="91"/>
      <c r="G7" s="15"/>
      <c r="H7" s="91"/>
      <c r="I7" s="44"/>
      <c r="J7" s="91"/>
      <c r="K7" s="44"/>
      <c r="L7" s="583"/>
      <c r="M7" s="584"/>
      <c r="N7" s="2"/>
      <c r="O7" s="92"/>
      <c r="P7" s="6"/>
    </row>
    <row r="8" spans="1:16" ht="15.6" x14ac:dyDescent="0.3">
      <c r="A8" s="1"/>
      <c r="B8" s="73" t="s">
        <v>174</v>
      </c>
      <c r="C8" s="48"/>
      <c r="D8" s="81">
        <v>1</v>
      </c>
      <c r="E8" s="49"/>
      <c r="F8" s="81">
        <v>0</v>
      </c>
      <c r="G8" s="49"/>
      <c r="H8" s="81">
        <v>2</v>
      </c>
      <c r="I8" s="50"/>
      <c r="J8" s="81">
        <v>100</v>
      </c>
      <c r="K8" s="50"/>
      <c r="L8" s="83">
        <f t="shared" ref="L8:L11" si="0">H8*J8</f>
        <v>200</v>
      </c>
      <c r="M8" s="84">
        <f t="shared" ref="M8:M11" si="1">L8*0.0929</f>
        <v>18.579999999999998</v>
      </c>
      <c r="N8" s="51"/>
      <c r="O8" s="88" t="s">
        <v>71</v>
      </c>
      <c r="P8" s="6"/>
    </row>
    <row r="9" spans="1:16" ht="15.6" x14ac:dyDescent="0.3">
      <c r="A9" s="1"/>
      <c r="B9" s="73" t="s">
        <v>22</v>
      </c>
      <c r="C9" s="48"/>
      <c r="D9" s="81">
        <v>1</v>
      </c>
      <c r="E9" s="49"/>
      <c r="F9" s="81">
        <v>0</v>
      </c>
      <c r="G9" s="49"/>
      <c r="H9" s="81">
        <v>11</v>
      </c>
      <c r="I9" s="50"/>
      <c r="J9" s="81">
        <v>120</v>
      </c>
      <c r="K9" s="50"/>
      <c r="L9" s="83">
        <f t="shared" si="0"/>
        <v>1320</v>
      </c>
      <c r="M9" s="84">
        <f t="shared" si="1"/>
        <v>122.628</v>
      </c>
      <c r="N9" s="51"/>
      <c r="O9" s="88" t="s">
        <v>71</v>
      </c>
      <c r="P9" s="6"/>
    </row>
    <row r="10" spans="1:16" ht="15.6" x14ac:dyDescent="0.3">
      <c r="A10" s="1"/>
      <c r="B10" s="73" t="s">
        <v>209</v>
      </c>
      <c r="C10" s="48"/>
      <c r="D10" s="81">
        <v>1</v>
      </c>
      <c r="E10" s="49"/>
      <c r="F10" s="81">
        <v>0</v>
      </c>
      <c r="G10" s="49"/>
      <c r="H10" s="81">
        <v>1</v>
      </c>
      <c r="I10" s="50"/>
      <c r="J10" s="81">
        <v>150</v>
      </c>
      <c r="K10" s="50"/>
      <c r="L10" s="83">
        <f t="shared" si="0"/>
        <v>150</v>
      </c>
      <c r="M10" s="84">
        <f t="shared" si="1"/>
        <v>13.934999999999999</v>
      </c>
      <c r="N10" s="51"/>
      <c r="O10" s="88" t="s">
        <v>71</v>
      </c>
      <c r="P10" s="6"/>
    </row>
    <row r="11" spans="1:16" ht="16.5" thickBot="1" x14ac:dyDescent="0.3">
      <c r="A11" s="1"/>
      <c r="B11" s="75" t="s">
        <v>210</v>
      </c>
      <c r="C11" s="48"/>
      <c r="D11" s="82">
        <v>1</v>
      </c>
      <c r="E11" s="49"/>
      <c r="F11" s="82">
        <v>0</v>
      </c>
      <c r="G11" s="49"/>
      <c r="H11" s="82">
        <v>1</v>
      </c>
      <c r="I11" s="50"/>
      <c r="J11" s="82">
        <v>216</v>
      </c>
      <c r="K11" s="50"/>
      <c r="L11" s="85">
        <f t="shared" si="0"/>
        <v>216</v>
      </c>
      <c r="M11" s="86">
        <f t="shared" si="1"/>
        <v>20.066399999999998</v>
      </c>
      <c r="N11" s="51"/>
      <c r="O11" s="88" t="s">
        <v>71</v>
      </c>
      <c r="P11" s="6"/>
    </row>
    <row r="12" spans="1:16" ht="16.149999999999999" thickBot="1" x14ac:dyDescent="0.35">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6" x14ac:dyDescent="0.3">
      <c r="A14" s="1"/>
      <c r="B14" s="73" t="s">
        <v>26</v>
      </c>
      <c r="C14" s="49"/>
      <c r="D14" s="81">
        <v>1</v>
      </c>
      <c r="E14" s="49"/>
      <c r="F14" s="81">
        <v>0</v>
      </c>
      <c r="G14" s="49"/>
      <c r="H14" s="81">
        <v>4</v>
      </c>
      <c r="I14" s="50"/>
      <c r="J14" s="81">
        <v>64</v>
      </c>
      <c r="K14" s="50"/>
      <c r="L14" s="83">
        <f t="shared" ref="L14:L15" si="2">H14*J14</f>
        <v>256</v>
      </c>
      <c r="M14" s="84">
        <f t="shared" ref="M14:M15" si="3">L14*0.0929</f>
        <v>23.782399999999999</v>
      </c>
      <c r="N14" s="53"/>
      <c r="O14" s="88" t="s">
        <v>81</v>
      </c>
      <c r="P14" s="6"/>
    </row>
    <row r="15" spans="1:16" ht="15.6" x14ac:dyDescent="0.3">
      <c r="A15" s="1"/>
      <c r="B15" s="73" t="s">
        <v>149</v>
      </c>
      <c r="C15" s="49"/>
      <c r="D15" s="81">
        <v>1</v>
      </c>
      <c r="E15" s="49"/>
      <c r="F15" s="81">
        <v>0</v>
      </c>
      <c r="G15" s="49"/>
      <c r="H15" s="81">
        <v>1</v>
      </c>
      <c r="I15" s="50"/>
      <c r="J15" s="81">
        <v>100</v>
      </c>
      <c r="K15" s="50"/>
      <c r="L15" s="83">
        <f t="shared" si="2"/>
        <v>100</v>
      </c>
      <c r="M15" s="84">
        <f t="shared" si="3"/>
        <v>9.2899999999999991</v>
      </c>
      <c r="N15" s="53"/>
      <c r="O15" s="88" t="s">
        <v>81</v>
      </c>
      <c r="P15" s="6"/>
    </row>
    <row r="16" spans="1:16" ht="16.149999999999999" thickBot="1" x14ac:dyDescent="0.35">
      <c r="A16" s="1"/>
      <c r="B16" s="75" t="s">
        <v>160</v>
      </c>
      <c r="C16" s="49"/>
      <c r="D16" s="82">
        <v>1</v>
      </c>
      <c r="E16" s="49"/>
      <c r="F16" s="82">
        <v>0</v>
      </c>
      <c r="G16" s="49"/>
      <c r="H16" s="82">
        <v>0</v>
      </c>
      <c r="I16" s="50"/>
      <c r="J16" s="82">
        <v>120</v>
      </c>
      <c r="K16" s="50"/>
      <c r="L16" s="85">
        <f>H16*J16</f>
        <v>0</v>
      </c>
      <c r="M16" s="86">
        <f>L16*0.0929</f>
        <v>0</v>
      </c>
      <c r="N16" s="53"/>
      <c r="O16" s="88" t="s">
        <v>81</v>
      </c>
      <c r="P16" s="6"/>
    </row>
    <row r="17" spans="1:16" ht="16.149999999999999" thickBot="1" x14ac:dyDescent="0.35">
      <c r="A17" s="1"/>
      <c r="B17" s="30"/>
      <c r="C17" s="30"/>
      <c r="D17" s="32"/>
      <c r="E17" s="30"/>
      <c r="F17" s="32"/>
      <c r="G17" s="30"/>
      <c r="H17" s="32"/>
      <c r="I17" s="32"/>
      <c r="J17" s="32"/>
      <c r="K17" s="32"/>
      <c r="L17" s="32"/>
      <c r="M17" s="32"/>
      <c r="N17" s="30"/>
      <c r="O17" s="2"/>
      <c r="P17" s="7"/>
    </row>
    <row r="18" spans="1:16" ht="16.5" thickBot="1" x14ac:dyDescent="0.3">
      <c r="A18" s="1"/>
      <c r="B18" s="78" t="s">
        <v>29</v>
      </c>
      <c r="C18" s="15"/>
      <c r="D18" s="80"/>
      <c r="E18" s="15"/>
      <c r="F18" s="80"/>
      <c r="G18" s="15"/>
      <c r="H18" s="80"/>
      <c r="I18" s="44"/>
      <c r="J18" s="80"/>
      <c r="K18" s="44"/>
      <c r="L18" s="576"/>
      <c r="M18" s="577"/>
      <c r="N18" s="2"/>
      <c r="O18" s="87"/>
      <c r="P18" s="6"/>
    </row>
    <row r="19" spans="1:16" ht="15.75" x14ac:dyDescent="0.25">
      <c r="A19" s="1"/>
      <c r="B19" s="77" t="s">
        <v>102</v>
      </c>
      <c r="C19" s="49"/>
      <c r="D19" s="81">
        <v>6</v>
      </c>
      <c r="E19" s="49"/>
      <c r="F19" s="81">
        <v>0</v>
      </c>
      <c r="G19" s="49"/>
      <c r="H19" s="81">
        <v>0</v>
      </c>
      <c r="I19" s="50"/>
      <c r="J19" s="81">
        <v>168</v>
      </c>
      <c r="K19" s="50"/>
      <c r="L19" s="83">
        <f>H19*J19</f>
        <v>0</v>
      </c>
      <c r="M19" s="84">
        <f>L19*0.0929</f>
        <v>0</v>
      </c>
      <c r="N19" s="53"/>
      <c r="O19" s="88" t="s">
        <v>82</v>
      </c>
      <c r="P19" s="6"/>
    </row>
    <row r="20" spans="1:16" ht="15.75" x14ac:dyDescent="0.25">
      <c r="A20" s="1"/>
      <c r="B20" s="73" t="s">
        <v>98</v>
      </c>
      <c r="C20" s="49"/>
      <c r="D20" s="81">
        <v>15</v>
      </c>
      <c r="E20" s="49"/>
      <c r="F20" s="81">
        <v>0</v>
      </c>
      <c r="G20" s="49"/>
      <c r="H20" s="81">
        <v>0</v>
      </c>
      <c r="I20" s="50"/>
      <c r="J20" s="81">
        <v>304</v>
      </c>
      <c r="K20" s="50"/>
      <c r="L20" s="83">
        <f>H20*J20</f>
        <v>0</v>
      </c>
      <c r="M20" s="84">
        <f>L20*0.0929</f>
        <v>0</v>
      </c>
      <c r="N20" s="53"/>
      <c r="O20" s="88" t="s">
        <v>82</v>
      </c>
      <c r="P20" s="6"/>
    </row>
    <row r="21" spans="1:16" ht="15.6" x14ac:dyDescent="0.3">
      <c r="A21" s="1"/>
      <c r="B21" s="73" t="s">
        <v>99</v>
      </c>
      <c r="C21" s="49"/>
      <c r="D21" s="81">
        <v>30</v>
      </c>
      <c r="E21" s="49"/>
      <c r="F21" s="81">
        <v>0</v>
      </c>
      <c r="G21" s="49"/>
      <c r="H21" s="81">
        <v>1</v>
      </c>
      <c r="I21" s="50"/>
      <c r="J21" s="81">
        <v>450</v>
      </c>
      <c r="K21" s="50"/>
      <c r="L21" s="83">
        <f t="shared" ref="L21:L22" si="4">H21*J21</f>
        <v>450</v>
      </c>
      <c r="M21" s="84">
        <f t="shared" ref="M21:M22" si="5">L21*0.0929</f>
        <v>41.805</v>
      </c>
      <c r="N21" s="53"/>
      <c r="O21" s="88" t="s">
        <v>82</v>
      </c>
      <c r="P21" s="6"/>
    </row>
    <row r="22" spans="1:16" ht="16.149999999999999" thickBot="1" x14ac:dyDescent="0.35">
      <c r="A22" s="1"/>
      <c r="B22" s="76" t="s">
        <v>100</v>
      </c>
      <c r="C22" s="49"/>
      <c r="D22" s="82">
        <v>45</v>
      </c>
      <c r="E22" s="49"/>
      <c r="F22" s="82">
        <v>0</v>
      </c>
      <c r="G22" s="49"/>
      <c r="H22" s="82">
        <v>0</v>
      </c>
      <c r="I22" s="50"/>
      <c r="J22" s="82">
        <v>600</v>
      </c>
      <c r="K22" s="50"/>
      <c r="L22" s="85">
        <f t="shared" si="4"/>
        <v>0</v>
      </c>
      <c r="M22" s="86">
        <f t="shared" si="5"/>
        <v>0</v>
      </c>
      <c r="N22" s="53"/>
      <c r="O22" s="88" t="s">
        <v>82</v>
      </c>
      <c r="P22" s="6"/>
    </row>
    <row r="23" spans="1:16" ht="16.5" thickBot="1" x14ac:dyDescent="0.3">
      <c r="A23" s="1"/>
      <c r="B23" s="30"/>
      <c r="C23" s="30"/>
      <c r="D23" s="32"/>
      <c r="E23" s="30"/>
      <c r="F23" s="32"/>
      <c r="G23" s="30"/>
      <c r="H23" s="32"/>
      <c r="I23" s="32"/>
      <c r="J23" s="32"/>
      <c r="K23" s="32"/>
      <c r="L23" s="32"/>
      <c r="M23" s="32"/>
      <c r="N23" s="30"/>
      <c r="O23" s="2"/>
      <c r="P23" s="7"/>
    </row>
    <row r="24" spans="1:16" ht="16.149999999999999" thickBot="1" x14ac:dyDescent="0.35">
      <c r="A24" s="1"/>
      <c r="B24" s="142" t="s">
        <v>188</v>
      </c>
      <c r="C24" s="15"/>
      <c r="D24" s="141"/>
      <c r="E24" s="15"/>
      <c r="F24" s="141"/>
      <c r="G24" s="15"/>
      <c r="H24" s="141"/>
      <c r="I24" s="44"/>
      <c r="J24" s="141"/>
      <c r="K24" s="44"/>
      <c r="L24" s="572"/>
      <c r="M24" s="573"/>
      <c r="N24" s="2"/>
      <c r="O24" s="143"/>
      <c r="P24" s="6"/>
    </row>
    <row r="25" spans="1:16" ht="15.6" x14ac:dyDescent="0.3">
      <c r="A25" s="1"/>
      <c r="B25" s="77" t="s">
        <v>34</v>
      </c>
      <c r="C25" s="49"/>
      <c r="D25" s="81">
        <v>0</v>
      </c>
      <c r="E25" s="49"/>
      <c r="F25" s="81">
        <v>0</v>
      </c>
      <c r="G25" s="49"/>
      <c r="H25" s="81">
        <v>0</v>
      </c>
      <c r="I25" s="50"/>
      <c r="J25" s="81">
        <v>60</v>
      </c>
      <c r="K25" s="50"/>
      <c r="L25" s="83">
        <f t="shared" ref="L25:L27" si="6">H25*J25</f>
        <v>0</v>
      </c>
      <c r="M25" s="84">
        <f t="shared" ref="M25:M27" si="7">L25*0.0929</f>
        <v>0</v>
      </c>
      <c r="N25" s="53"/>
      <c r="O25" s="88" t="s">
        <v>84</v>
      </c>
      <c r="P25" s="6"/>
    </row>
    <row r="26" spans="1:16" ht="15.6" x14ac:dyDescent="0.3">
      <c r="A26" s="1"/>
      <c r="B26" s="73" t="s">
        <v>172</v>
      </c>
      <c r="C26" s="49"/>
      <c r="D26" s="81">
        <v>0</v>
      </c>
      <c r="E26" s="49"/>
      <c r="F26" s="81">
        <v>0</v>
      </c>
      <c r="G26" s="49"/>
      <c r="H26" s="81">
        <v>0</v>
      </c>
      <c r="I26" s="50"/>
      <c r="J26" s="81">
        <v>120</v>
      </c>
      <c r="K26" s="50"/>
      <c r="L26" s="83">
        <f t="shared" si="6"/>
        <v>0</v>
      </c>
      <c r="M26" s="84">
        <f t="shared" si="7"/>
        <v>0</v>
      </c>
      <c r="N26" s="53"/>
      <c r="O26" s="88" t="s">
        <v>84</v>
      </c>
      <c r="P26" s="6"/>
    </row>
    <row r="27" spans="1:16" ht="16.149999999999999" thickBot="1" x14ac:dyDescent="0.35">
      <c r="A27" s="1"/>
      <c r="B27" s="75" t="s">
        <v>173</v>
      </c>
      <c r="C27" s="49"/>
      <c r="D27" s="82">
        <v>0</v>
      </c>
      <c r="E27" s="49"/>
      <c r="F27" s="82">
        <v>0</v>
      </c>
      <c r="G27" s="49"/>
      <c r="H27" s="82">
        <v>1</v>
      </c>
      <c r="I27" s="50"/>
      <c r="J27" s="82">
        <v>200</v>
      </c>
      <c r="K27" s="50"/>
      <c r="L27" s="85">
        <f t="shared" si="6"/>
        <v>200</v>
      </c>
      <c r="M27" s="86">
        <f t="shared" si="7"/>
        <v>18.579999999999998</v>
      </c>
      <c r="N27" s="53"/>
      <c r="O27" s="89" t="s">
        <v>84</v>
      </c>
      <c r="P27" s="6"/>
    </row>
    <row r="28" spans="1:16" ht="16.5" thickBot="1" x14ac:dyDescent="0.3">
      <c r="A28" s="1"/>
      <c r="B28" s="30"/>
      <c r="C28" s="30"/>
      <c r="D28" s="32"/>
      <c r="E28" s="30"/>
      <c r="F28" s="32"/>
      <c r="G28" s="30"/>
      <c r="H28" s="32"/>
      <c r="I28" s="32"/>
      <c r="J28" s="32"/>
      <c r="K28" s="32"/>
      <c r="L28" s="32"/>
      <c r="M28" s="32"/>
      <c r="N28" s="30"/>
      <c r="O28" s="2"/>
      <c r="P28" s="7"/>
    </row>
    <row r="29" spans="1:16" ht="16.5" thickBot="1" x14ac:dyDescent="0.3">
      <c r="A29" s="1"/>
      <c r="B29" s="144" t="s">
        <v>189</v>
      </c>
      <c r="C29" s="15"/>
      <c r="D29" s="139"/>
      <c r="E29" s="15"/>
      <c r="F29" s="139"/>
      <c r="G29" s="15"/>
      <c r="H29" s="139"/>
      <c r="I29" s="44"/>
      <c r="J29" s="139"/>
      <c r="K29" s="44"/>
      <c r="L29" s="585"/>
      <c r="M29" s="586"/>
      <c r="N29" s="2"/>
      <c r="O29" s="140"/>
      <c r="P29" s="6"/>
    </row>
    <row r="30" spans="1:16" ht="15.75" x14ac:dyDescent="0.25">
      <c r="A30" s="1"/>
      <c r="B30" s="77" t="s">
        <v>38</v>
      </c>
      <c r="C30" s="49"/>
      <c r="D30" s="81">
        <v>0</v>
      </c>
      <c r="E30" s="49"/>
      <c r="F30" s="81">
        <v>0</v>
      </c>
      <c r="G30" s="49"/>
      <c r="H30" s="81">
        <v>1</v>
      </c>
      <c r="I30" s="50"/>
      <c r="J30" s="81">
        <v>60</v>
      </c>
      <c r="K30" s="50"/>
      <c r="L30" s="83">
        <f t="shared" ref="L30:L33" si="8">H30*J30</f>
        <v>60</v>
      </c>
      <c r="M30" s="84">
        <f t="shared" ref="M30:M33" si="9">L30*0.0929</f>
        <v>5.5739999999999998</v>
      </c>
      <c r="N30" s="53"/>
      <c r="O30" s="88" t="s">
        <v>85</v>
      </c>
      <c r="P30" s="6"/>
    </row>
    <row r="31" spans="1:16" ht="15.75" x14ac:dyDescent="0.25">
      <c r="A31" s="1"/>
      <c r="B31" s="73" t="s">
        <v>169</v>
      </c>
      <c r="C31" s="49"/>
      <c r="D31" s="81">
        <v>0</v>
      </c>
      <c r="E31" s="49"/>
      <c r="F31" s="81">
        <v>0</v>
      </c>
      <c r="G31" s="49"/>
      <c r="H31" s="81">
        <v>1</v>
      </c>
      <c r="I31" s="50"/>
      <c r="J31" s="81">
        <v>120</v>
      </c>
      <c r="K31" s="50"/>
      <c r="L31" s="83">
        <f t="shared" si="8"/>
        <v>120</v>
      </c>
      <c r="M31" s="84">
        <f t="shared" si="9"/>
        <v>11.148</v>
      </c>
      <c r="N31" s="53"/>
      <c r="O31" s="88" t="s">
        <v>85</v>
      </c>
      <c r="P31" s="6"/>
    </row>
    <row r="32" spans="1:16" ht="15.75" x14ac:dyDescent="0.25">
      <c r="A32" s="1"/>
      <c r="B32" s="73" t="s">
        <v>170</v>
      </c>
      <c r="C32" s="49"/>
      <c r="D32" s="81">
        <v>0</v>
      </c>
      <c r="E32" s="49"/>
      <c r="F32" s="81">
        <v>0</v>
      </c>
      <c r="G32" s="49"/>
      <c r="H32" s="81">
        <v>0</v>
      </c>
      <c r="I32" s="50"/>
      <c r="J32" s="81">
        <v>252</v>
      </c>
      <c r="K32" s="50"/>
      <c r="L32" s="83">
        <f t="shared" si="8"/>
        <v>0</v>
      </c>
      <c r="M32" s="84">
        <f t="shared" si="9"/>
        <v>0</v>
      </c>
      <c r="N32" s="53"/>
      <c r="O32" s="88" t="s">
        <v>85</v>
      </c>
      <c r="P32" s="6"/>
    </row>
    <row r="33" spans="1:16" ht="16.5" thickBot="1" x14ac:dyDescent="0.3">
      <c r="A33" s="1"/>
      <c r="B33" s="75" t="s">
        <v>171</v>
      </c>
      <c r="C33" s="49"/>
      <c r="D33" s="82">
        <v>0</v>
      </c>
      <c r="E33" s="49"/>
      <c r="F33" s="82">
        <v>0</v>
      </c>
      <c r="G33" s="49"/>
      <c r="H33" s="82">
        <v>0</v>
      </c>
      <c r="I33" s="50"/>
      <c r="J33" s="82">
        <v>399</v>
      </c>
      <c r="K33" s="50"/>
      <c r="L33" s="85">
        <f t="shared" si="8"/>
        <v>0</v>
      </c>
      <c r="M33" s="86">
        <f t="shared" si="9"/>
        <v>0</v>
      </c>
      <c r="N33" s="53"/>
      <c r="O33" s="89" t="s">
        <v>85</v>
      </c>
      <c r="P33" s="6"/>
    </row>
    <row r="34" spans="1:16" ht="16.5" thickBot="1" x14ac:dyDescent="0.3">
      <c r="A34" s="1"/>
      <c r="B34" s="30"/>
      <c r="C34" s="30"/>
      <c r="D34" s="32"/>
      <c r="E34" s="30"/>
      <c r="F34" s="32"/>
      <c r="G34" s="30"/>
      <c r="H34" s="32"/>
      <c r="I34" s="32"/>
      <c r="J34" s="32"/>
      <c r="K34" s="32"/>
      <c r="L34" s="32"/>
      <c r="M34" s="32"/>
      <c r="N34" s="30"/>
      <c r="O34" s="2"/>
      <c r="P34" s="7"/>
    </row>
    <row r="35" spans="1:16" ht="16.5" thickBot="1" x14ac:dyDescent="0.3">
      <c r="A35" s="1"/>
      <c r="B35" s="79" t="s">
        <v>60</v>
      </c>
      <c r="C35" s="15"/>
      <c r="D35" s="110"/>
      <c r="E35" s="15"/>
      <c r="F35" s="110"/>
      <c r="G35" s="15"/>
      <c r="H35" s="110"/>
      <c r="I35" s="44"/>
      <c r="J35" s="110"/>
      <c r="K35" s="44"/>
      <c r="L35" s="587"/>
      <c r="M35" s="588"/>
      <c r="N35" s="2"/>
      <c r="O35" s="113"/>
      <c r="P35" s="6"/>
    </row>
    <row r="36" spans="1:16" ht="15.75" x14ac:dyDescent="0.25">
      <c r="A36" s="1"/>
      <c r="B36" s="111" t="s">
        <v>42</v>
      </c>
      <c r="C36" s="49"/>
      <c r="D36" s="81">
        <v>0</v>
      </c>
      <c r="E36" s="49"/>
      <c r="F36" s="81">
        <v>0</v>
      </c>
      <c r="G36" s="49"/>
      <c r="H36" s="81">
        <v>0</v>
      </c>
      <c r="I36" s="50"/>
      <c r="J36" s="81">
        <v>0</v>
      </c>
      <c r="K36" s="50"/>
      <c r="L36" s="83">
        <f t="shared" ref="L36:L38" si="10">H36*J36</f>
        <v>0</v>
      </c>
      <c r="M36" s="84">
        <f t="shared" ref="M36:M38" si="11">L36*0.0929</f>
        <v>0</v>
      </c>
      <c r="N36" s="53"/>
      <c r="O36" s="88" t="s">
        <v>83</v>
      </c>
      <c r="P36" s="6"/>
    </row>
    <row r="37" spans="1:16" ht="15.75" x14ac:dyDescent="0.25">
      <c r="A37" s="1"/>
      <c r="B37" s="73" t="s">
        <v>110</v>
      </c>
      <c r="C37" s="49"/>
      <c r="D37" s="81">
        <v>0</v>
      </c>
      <c r="E37" s="49"/>
      <c r="F37" s="81">
        <v>0</v>
      </c>
      <c r="G37" s="49"/>
      <c r="H37" s="81">
        <v>1</v>
      </c>
      <c r="I37" s="50"/>
      <c r="J37" s="81">
        <v>210</v>
      </c>
      <c r="K37" s="50"/>
      <c r="L37" s="83">
        <f t="shared" si="10"/>
        <v>210</v>
      </c>
      <c r="M37" s="84">
        <f t="shared" si="11"/>
        <v>19.509</v>
      </c>
      <c r="N37" s="53"/>
      <c r="O37" s="88" t="s">
        <v>83</v>
      </c>
      <c r="P37" s="6"/>
    </row>
    <row r="38" spans="1:16" ht="16.5" thickBot="1" x14ac:dyDescent="0.3">
      <c r="A38" s="1"/>
      <c r="B38" s="75" t="s">
        <v>107</v>
      </c>
      <c r="C38" s="49"/>
      <c r="D38" s="82">
        <v>0</v>
      </c>
      <c r="E38" s="49"/>
      <c r="F38" s="82">
        <v>0</v>
      </c>
      <c r="G38" s="49"/>
      <c r="H38" s="82">
        <v>0</v>
      </c>
      <c r="I38" s="50"/>
      <c r="J38" s="82">
        <v>0</v>
      </c>
      <c r="K38" s="50"/>
      <c r="L38" s="85">
        <f t="shared" si="10"/>
        <v>0</v>
      </c>
      <c r="M38" s="86">
        <f t="shared" si="11"/>
        <v>0</v>
      </c>
      <c r="N38" s="53"/>
      <c r="O38" s="88" t="s">
        <v>106</v>
      </c>
      <c r="P38" s="6"/>
    </row>
    <row r="39" spans="1:16" ht="16.5" thickBot="1" x14ac:dyDescent="0.3">
      <c r="A39" s="1"/>
      <c r="B39" s="30"/>
      <c r="C39" s="30"/>
      <c r="D39" s="32"/>
      <c r="E39" s="30"/>
      <c r="F39" s="32"/>
      <c r="G39" s="30"/>
      <c r="H39" s="32"/>
      <c r="I39" s="32"/>
      <c r="J39" s="32"/>
      <c r="K39" s="32"/>
      <c r="L39" s="32"/>
      <c r="M39" s="32"/>
      <c r="N39" s="30"/>
      <c r="O39" s="2"/>
      <c r="P39" s="7"/>
    </row>
    <row r="40" spans="1:16" ht="15.75" x14ac:dyDescent="0.25">
      <c r="A40" s="1"/>
      <c r="B40" s="152" t="s">
        <v>62</v>
      </c>
      <c r="C40" s="15"/>
      <c r="D40" s="151"/>
      <c r="E40" s="15"/>
      <c r="F40" s="151"/>
      <c r="G40" s="15"/>
      <c r="H40" s="151"/>
      <c r="I40" s="44"/>
      <c r="J40" s="151"/>
      <c r="K40" s="44"/>
      <c r="L40" s="589"/>
      <c r="M40" s="590"/>
      <c r="N40" s="2"/>
      <c r="O40" s="153"/>
      <c r="P40" s="6"/>
    </row>
    <row r="41" spans="1:16" ht="15.75" x14ac:dyDescent="0.25">
      <c r="A41" s="1"/>
      <c r="B41" s="73" t="s">
        <v>63</v>
      </c>
      <c r="C41" s="49"/>
      <c r="D41" s="81">
        <v>15</v>
      </c>
      <c r="E41" s="49"/>
      <c r="F41" s="81">
        <v>0</v>
      </c>
      <c r="G41" s="49"/>
      <c r="H41" s="81">
        <v>1</v>
      </c>
      <c r="I41" s="50"/>
      <c r="J41" s="81">
        <v>536</v>
      </c>
      <c r="K41" s="50"/>
      <c r="L41" s="83">
        <f t="shared" ref="L41:L44" si="12">H41*J41</f>
        <v>536</v>
      </c>
      <c r="M41" s="84">
        <f t="shared" ref="M41:M44" si="13">L41*0.0929</f>
        <v>49.794399999999996</v>
      </c>
      <c r="N41" s="53"/>
      <c r="O41" s="135" t="s">
        <v>86</v>
      </c>
      <c r="P41" s="6"/>
    </row>
    <row r="42" spans="1:16" ht="15.75" x14ac:dyDescent="0.25">
      <c r="A42" s="1"/>
      <c r="B42" s="73" t="s">
        <v>76</v>
      </c>
      <c r="C42" s="49"/>
      <c r="D42" s="81">
        <v>8</v>
      </c>
      <c r="E42" s="49"/>
      <c r="F42" s="81">
        <v>0</v>
      </c>
      <c r="G42" s="49"/>
      <c r="H42" s="81">
        <v>1</v>
      </c>
      <c r="I42" s="50"/>
      <c r="J42" s="81">
        <v>455</v>
      </c>
      <c r="K42" s="50"/>
      <c r="L42" s="83">
        <f t="shared" si="12"/>
        <v>455</v>
      </c>
      <c r="M42" s="84">
        <f t="shared" si="13"/>
        <v>42.269500000000001</v>
      </c>
      <c r="N42" s="53"/>
      <c r="O42" s="88">
        <v>10</v>
      </c>
      <c r="P42" s="6"/>
    </row>
    <row r="43" spans="1:16" ht="15.75" x14ac:dyDescent="0.25">
      <c r="A43" s="1"/>
      <c r="B43" s="73"/>
      <c r="C43" s="49"/>
      <c r="D43" s="81">
        <v>0</v>
      </c>
      <c r="E43" s="49"/>
      <c r="F43" s="81">
        <v>0</v>
      </c>
      <c r="G43" s="49"/>
      <c r="H43" s="81">
        <v>0</v>
      </c>
      <c r="I43" s="50"/>
      <c r="J43" s="81">
        <v>0</v>
      </c>
      <c r="K43" s="50"/>
      <c r="L43" s="83">
        <f t="shared" si="12"/>
        <v>0</v>
      </c>
      <c r="M43" s="84">
        <f t="shared" si="13"/>
        <v>0</v>
      </c>
      <c r="N43" s="53"/>
      <c r="O43" s="88"/>
      <c r="P43" s="6"/>
    </row>
    <row r="44" spans="1:16" ht="16.5" thickBot="1" x14ac:dyDescent="0.3">
      <c r="A44" s="1"/>
      <c r="B44" s="75"/>
      <c r="C44" s="49"/>
      <c r="D44" s="82">
        <v>0</v>
      </c>
      <c r="E44" s="49"/>
      <c r="F44" s="82">
        <v>0</v>
      </c>
      <c r="G44" s="49"/>
      <c r="H44" s="82">
        <v>0</v>
      </c>
      <c r="I44" s="50"/>
      <c r="J44" s="82">
        <v>0</v>
      </c>
      <c r="K44" s="50"/>
      <c r="L44" s="85">
        <f t="shared" si="12"/>
        <v>0</v>
      </c>
      <c r="M44" s="86">
        <f t="shared" si="13"/>
        <v>0</v>
      </c>
      <c r="N44" s="53"/>
      <c r="O44" s="89"/>
      <c r="P44" s="6"/>
    </row>
    <row r="45" spans="1:16" ht="16.5" thickBot="1" x14ac:dyDescent="0.3">
      <c r="A45" s="1"/>
      <c r="B45" s="30"/>
      <c r="C45" s="30"/>
      <c r="D45" s="32"/>
      <c r="E45" s="30"/>
      <c r="F45" s="32"/>
      <c r="G45" s="30"/>
      <c r="H45" s="32"/>
      <c r="I45" s="32"/>
      <c r="J45" s="32"/>
      <c r="K45" s="32"/>
      <c r="L45" s="32"/>
      <c r="M45" s="32"/>
      <c r="N45" s="30"/>
      <c r="O45" s="2"/>
      <c r="P45" s="7"/>
    </row>
    <row r="46" spans="1:16" ht="16.5" thickBot="1" x14ac:dyDescent="0.3">
      <c r="A46" s="1"/>
      <c r="B46" s="62" t="s">
        <v>48</v>
      </c>
      <c r="C46" s="15"/>
      <c r="D46" s="72"/>
      <c r="E46" s="15"/>
      <c r="F46" s="72"/>
      <c r="G46" s="15"/>
      <c r="H46" s="72"/>
      <c r="I46" s="44"/>
      <c r="J46" s="72"/>
      <c r="K46" s="44"/>
      <c r="L46" s="66">
        <f>SUM(L8:L44)</f>
        <v>4273</v>
      </c>
      <c r="M46" s="67">
        <f>SUM(M8:M44)</f>
        <v>396.96170000000001</v>
      </c>
      <c r="N46" s="2"/>
      <c r="O46" s="118"/>
      <c r="P46" s="6"/>
    </row>
    <row r="47" spans="1:16" ht="16.5" thickBot="1" x14ac:dyDescent="0.3">
      <c r="A47" s="1"/>
      <c r="B47" s="63" t="s">
        <v>49</v>
      </c>
      <c r="C47" s="15"/>
      <c r="D47" s="119">
        <v>0.15</v>
      </c>
      <c r="E47" s="15"/>
      <c r="F47" s="72"/>
      <c r="G47" s="15"/>
      <c r="H47" s="72"/>
      <c r="I47" s="44"/>
      <c r="J47" s="72"/>
      <c r="K47" s="44"/>
      <c r="L47" s="68">
        <f>SUMPRODUCT(L46*0.15)</f>
        <v>640.94999999999993</v>
      </c>
      <c r="M47" s="69">
        <f>SUMPRODUCT(M46*0.15)</f>
        <v>59.544255</v>
      </c>
      <c r="N47" s="2"/>
      <c r="O47" s="88"/>
      <c r="P47" s="6"/>
    </row>
    <row r="48" spans="1:16" ht="16.5" thickBot="1" x14ac:dyDescent="0.3">
      <c r="A48" s="1"/>
      <c r="B48" s="64" t="s">
        <v>50</v>
      </c>
      <c r="C48" s="15"/>
      <c r="D48" s="72"/>
      <c r="E48" s="15"/>
      <c r="F48" s="72"/>
      <c r="G48" s="15"/>
      <c r="H48" s="72"/>
      <c r="I48" s="44"/>
      <c r="J48" s="72"/>
      <c r="K48" s="44"/>
      <c r="L48" s="70">
        <f>SUM(L46,L47)</f>
        <v>4913.95</v>
      </c>
      <c r="M48" s="71">
        <f>SUM(M46,M47)</f>
        <v>456.50595500000003</v>
      </c>
      <c r="N48" s="2"/>
      <c r="O48" s="89"/>
      <c r="P48" s="6"/>
    </row>
    <row r="49" spans="1:19" ht="16.5" thickBot="1" x14ac:dyDescent="0.3">
      <c r="A49" s="1"/>
      <c r="B49" s="30"/>
      <c r="C49" s="30"/>
      <c r="D49" s="32"/>
      <c r="E49" s="30"/>
      <c r="F49" s="32"/>
      <c r="G49" s="30"/>
      <c r="H49" s="32"/>
      <c r="I49" s="32"/>
      <c r="J49" s="32"/>
      <c r="K49" s="32"/>
      <c r="L49" s="32"/>
      <c r="M49" s="32"/>
      <c r="N49" s="30"/>
      <c r="O49" s="2"/>
      <c r="P49" s="7"/>
    </row>
    <row r="50" spans="1:19" s="13" customFormat="1" ht="46.15" customHeight="1" thickBot="1" x14ac:dyDescent="0.3">
      <c r="B50" s="126" t="s">
        <v>5</v>
      </c>
      <c r="C50" s="95"/>
      <c r="D50" s="126" t="s">
        <v>16</v>
      </c>
      <c r="E50" s="95"/>
      <c r="F50" s="126"/>
      <c r="G50" s="95"/>
      <c r="H50" s="126"/>
      <c r="I50" s="28"/>
      <c r="J50" s="126"/>
      <c r="K50" s="28"/>
      <c r="L50" s="546" t="s">
        <v>55</v>
      </c>
      <c r="M50" s="548"/>
      <c r="N50" s="95"/>
      <c r="O50" s="126" t="s">
        <v>6</v>
      </c>
      <c r="P50" s="9"/>
      <c r="Q50" s="616"/>
      <c r="R50" s="616"/>
      <c r="S50" s="10"/>
    </row>
    <row r="51" spans="1:19" s="1" customFormat="1" ht="15.75" x14ac:dyDescent="0.25">
      <c r="B51" s="217" t="s">
        <v>53</v>
      </c>
      <c r="C51" s="15"/>
      <c r="D51" s="218"/>
      <c r="E51" s="15"/>
      <c r="F51" s="218"/>
      <c r="G51" s="15"/>
      <c r="H51" s="218"/>
      <c r="I51" s="44"/>
      <c r="J51" s="218"/>
      <c r="K51" s="44"/>
      <c r="L51" s="612"/>
      <c r="M51" s="613"/>
      <c r="N51" s="2"/>
      <c r="O51" s="219"/>
      <c r="P51" s="6"/>
      <c r="Q51" s="185"/>
      <c r="R51" s="132"/>
      <c r="S51" s="5"/>
    </row>
    <row r="52" spans="1:19" s="1" customFormat="1" ht="15.75" x14ac:dyDescent="0.25">
      <c r="B52" s="73" t="s">
        <v>54</v>
      </c>
      <c r="C52" s="49"/>
      <c r="D52" s="81">
        <v>18</v>
      </c>
      <c r="E52" s="49"/>
      <c r="F52" s="81"/>
      <c r="G52" s="49"/>
      <c r="H52" s="81"/>
      <c r="I52" s="50"/>
      <c r="J52" s="81"/>
      <c r="K52" s="50"/>
      <c r="L52" s="574">
        <f>D52</f>
        <v>18</v>
      </c>
      <c r="M52" s="575"/>
      <c r="N52" s="53"/>
      <c r="O52" s="88">
        <v>9</v>
      </c>
      <c r="P52" s="6"/>
      <c r="Q52" s="185"/>
      <c r="R52" s="132"/>
      <c r="S52" s="5"/>
    </row>
    <row r="53" spans="1:19" s="1" customFormat="1" ht="15.75" x14ac:dyDescent="0.25">
      <c r="B53" s="73" t="s">
        <v>87</v>
      </c>
      <c r="C53" s="49"/>
      <c r="D53" s="81">
        <v>10</v>
      </c>
      <c r="E53" s="49"/>
      <c r="F53" s="81"/>
      <c r="G53" s="49"/>
      <c r="H53" s="81"/>
      <c r="I53" s="50"/>
      <c r="J53" s="81"/>
      <c r="K53" s="50"/>
      <c r="L53" s="574">
        <f>D53</f>
        <v>10</v>
      </c>
      <c r="M53" s="575"/>
      <c r="N53" s="53"/>
      <c r="O53" s="88">
        <v>9</v>
      </c>
      <c r="P53" s="6"/>
      <c r="Q53" s="185"/>
      <c r="R53" s="132"/>
      <c r="S53" s="5"/>
    </row>
    <row r="54" spans="1:19" s="1" customFormat="1" ht="16.5" hidden="1" thickBot="1" x14ac:dyDescent="0.3">
      <c r="B54" s="75" t="s">
        <v>7</v>
      </c>
      <c r="C54" s="49"/>
      <c r="D54" s="82">
        <v>0</v>
      </c>
      <c r="E54" s="49"/>
      <c r="F54" s="82"/>
      <c r="G54" s="49"/>
      <c r="H54" s="82"/>
      <c r="I54" s="50"/>
      <c r="J54" s="82"/>
      <c r="K54" s="50"/>
      <c r="L54" s="597">
        <f>D54</f>
        <v>0</v>
      </c>
      <c r="M54" s="598"/>
      <c r="N54" s="53"/>
      <c r="O54" s="89"/>
      <c r="P54" s="6"/>
      <c r="Q54" s="185"/>
      <c r="R54" s="132"/>
      <c r="S54" s="5"/>
    </row>
    <row r="55" spans="1:19" s="1" customFormat="1" ht="14.45" customHeight="1" thickBot="1" x14ac:dyDescent="0.3">
      <c r="B55" s="30"/>
      <c r="C55" s="30"/>
      <c r="D55" s="32"/>
      <c r="E55" s="30"/>
      <c r="F55" s="32"/>
      <c r="G55" s="30"/>
      <c r="H55" s="32"/>
      <c r="I55" s="32"/>
      <c r="J55" s="32"/>
      <c r="K55" s="32"/>
      <c r="L55" s="32"/>
      <c r="M55" s="32"/>
      <c r="N55" s="30"/>
      <c r="O55" s="16"/>
      <c r="P55" s="7"/>
      <c r="Q55" s="186"/>
      <c r="R55" s="7"/>
      <c r="S55" s="7"/>
    </row>
    <row r="56" spans="1:19" s="1" customFormat="1" ht="16.5" thickBot="1" x14ac:dyDescent="0.3">
      <c r="B56" s="131" t="s">
        <v>56</v>
      </c>
      <c r="C56" s="49"/>
      <c r="D56" s="99"/>
      <c r="E56" s="49"/>
      <c r="F56" s="99"/>
      <c r="G56" s="49"/>
      <c r="H56" s="99"/>
      <c r="I56" s="50"/>
      <c r="J56" s="99"/>
      <c r="K56" s="50"/>
      <c r="L56" s="599">
        <f>SUM(L52:L54)</f>
        <v>28</v>
      </c>
      <c r="M56" s="600"/>
      <c r="N56" s="53"/>
      <c r="O56" s="183"/>
      <c r="P56" s="6"/>
      <c r="Q56" s="185"/>
      <c r="R56" s="132"/>
      <c r="S56" s="5"/>
    </row>
    <row r="57" spans="1:19" s="1" customFormat="1" ht="18" customHeight="1" thickBot="1" x14ac:dyDescent="0.3">
      <c r="B57" s="30"/>
      <c r="C57" s="30"/>
      <c r="D57" s="32"/>
      <c r="E57" s="30"/>
      <c r="F57" s="32"/>
      <c r="G57" s="30"/>
      <c r="H57" s="32"/>
      <c r="I57" s="32"/>
      <c r="J57" s="32"/>
      <c r="K57" s="32"/>
      <c r="L57" s="32"/>
      <c r="M57" s="32"/>
      <c r="N57" s="30"/>
      <c r="O57" s="16"/>
      <c r="P57" s="7"/>
      <c r="Q57" s="186"/>
      <c r="R57" s="7"/>
      <c r="S57" s="7"/>
    </row>
    <row r="58" spans="1:19" s="13" customFormat="1" ht="25.9" customHeight="1" thickBot="1" x14ac:dyDescent="0.3">
      <c r="B58" s="546"/>
      <c r="C58" s="547"/>
      <c r="D58" s="547"/>
      <c r="E58" s="547"/>
      <c r="F58" s="547"/>
      <c r="G58" s="547"/>
      <c r="H58" s="547"/>
      <c r="I58" s="547"/>
      <c r="J58" s="547"/>
      <c r="K58" s="547"/>
      <c r="L58" s="547"/>
      <c r="M58" s="547"/>
      <c r="N58" s="547"/>
      <c r="O58" s="548"/>
      <c r="P58" s="9"/>
      <c r="Q58" s="616"/>
      <c r="R58" s="616"/>
      <c r="S58" s="10"/>
    </row>
    <row r="59" spans="1:19" ht="241.15" customHeight="1" thickBot="1" x14ac:dyDescent="0.3">
      <c r="B59" s="609" t="s">
        <v>211</v>
      </c>
      <c r="C59" s="646"/>
      <c r="D59" s="646"/>
      <c r="E59" s="646"/>
      <c r="F59" s="646"/>
      <c r="G59" s="646"/>
      <c r="H59" s="646"/>
      <c r="I59" s="646"/>
      <c r="J59" s="646"/>
      <c r="K59" s="646"/>
      <c r="L59" s="646"/>
      <c r="M59" s="646"/>
      <c r="N59" s="646"/>
      <c r="O59" s="647"/>
    </row>
    <row r="60" spans="1:19" x14ac:dyDescent="0.25">
      <c r="B60" s="498"/>
    </row>
    <row r="61" spans="1:19" x14ac:dyDescent="0.25">
      <c r="B61" s="498"/>
    </row>
    <row r="62" spans="1:19" x14ac:dyDescent="0.25">
      <c r="B62" s="498"/>
    </row>
    <row r="63" spans="1:19" x14ac:dyDescent="0.25">
      <c r="B63" s="498"/>
    </row>
    <row r="64" spans="1:19" x14ac:dyDescent="0.25">
      <c r="B64" s="498"/>
    </row>
    <row r="65" spans="2:2" x14ac:dyDescent="0.25">
      <c r="B65" s="498"/>
    </row>
    <row r="66" spans="2:2" x14ac:dyDescent="0.25">
      <c r="B66" s="498"/>
    </row>
    <row r="67" spans="2:2" x14ac:dyDescent="0.25">
      <c r="B67" s="498"/>
    </row>
    <row r="68" spans="2:2" x14ac:dyDescent="0.25">
      <c r="B68" s="498"/>
    </row>
    <row r="69" spans="2:2" x14ac:dyDescent="0.25">
      <c r="B69" s="498"/>
    </row>
    <row r="70" spans="2:2" x14ac:dyDescent="0.25">
      <c r="B70" s="498"/>
    </row>
    <row r="71" spans="2:2" x14ac:dyDescent="0.25">
      <c r="B71" s="498"/>
    </row>
  </sheetData>
  <mergeCells count="20">
    <mergeCell ref="B59:O59"/>
    <mergeCell ref="L18:M18"/>
    <mergeCell ref="L24:M24"/>
    <mergeCell ref="L29:M29"/>
    <mergeCell ref="L35:M35"/>
    <mergeCell ref="L40:M40"/>
    <mergeCell ref="B1:O1"/>
    <mergeCell ref="L2:M2"/>
    <mergeCell ref="L5:M5"/>
    <mergeCell ref="L7:M7"/>
    <mergeCell ref="L13:M13"/>
    <mergeCell ref="Q50:R50"/>
    <mergeCell ref="L56:M56"/>
    <mergeCell ref="B58:O58"/>
    <mergeCell ref="Q58:R58"/>
    <mergeCell ref="L52:M52"/>
    <mergeCell ref="L53:M53"/>
    <mergeCell ref="L54:M54"/>
    <mergeCell ref="L51:M51"/>
    <mergeCell ref="L50:M50"/>
  </mergeCells>
  <pageMargins left="0.5" right="0.25" top="0.5" bottom="0.5" header="0.3" footer="0.3"/>
  <pageSetup scale="52"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view="pageBreakPreview" topLeftCell="A28" zoomScale="50" zoomScaleNormal="100" zoomScaleSheetLayoutView="50" workbookViewId="0">
      <selection activeCell="L2" sqref="L2:M2"/>
    </sheetView>
  </sheetViews>
  <sheetFormatPr defaultColWidth="8.85546875" defaultRowHeight="15" outlineLevelRow="1" x14ac:dyDescent="0.25"/>
  <cols>
    <col min="1" max="1" width="5.85546875" style="344" customWidth="1"/>
    <col min="2" max="2" width="43.7109375" style="344" customWidth="1"/>
    <col min="3" max="3" width="1.7109375" style="344" customWidth="1"/>
    <col min="4" max="4" width="20.7109375" style="344" customWidth="1"/>
    <col min="5" max="5" width="1.7109375" style="344" customWidth="1"/>
    <col min="6" max="6" width="9.85546875" style="344" customWidth="1"/>
    <col min="7" max="7" width="1.5703125" style="344" customWidth="1"/>
    <col min="8" max="8" width="15.42578125" style="344" customWidth="1"/>
    <col min="9" max="9" width="1.7109375" style="344" customWidth="1"/>
    <col min="10" max="10" width="21" style="344" customWidth="1"/>
    <col min="11" max="11" width="1" style="344" customWidth="1"/>
    <col min="12" max="12" width="8.85546875" style="344"/>
    <col min="13" max="13" width="13.42578125" style="344" customWidth="1"/>
    <col min="14" max="14" width="1.7109375" style="344" customWidth="1"/>
    <col min="15" max="15" width="28.42578125" style="344" customWidth="1"/>
    <col min="16" max="16384" width="8.85546875" style="344"/>
  </cols>
  <sheetData>
    <row r="1" spans="1:16" ht="35.450000000000003" customHeight="1" thickBot="1" x14ac:dyDescent="0.35">
      <c r="A1" s="417"/>
      <c r="B1" s="368"/>
      <c r="C1" s="368"/>
      <c r="D1" s="368"/>
      <c r="E1" s="368"/>
      <c r="F1" s="368"/>
      <c r="G1" s="368"/>
      <c r="H1" s="368"/>
      <c r="I1" s="368"/>
      <c r="J1" s="368"/>
      <c r="K1" s="368"/>
      <c r="L1" s="368"/>
      <c r="M1" s="368"/>
      <c r="N1" s="368"/>
      <c r="O1" s="368"/>
      <c r="P1" s="7"/>
    </row>
    <row r="2" spans="1:16" ht="65.45" customHeight="1" x14ac:dyDescent="0.3">
      <c r="A2" s="13"/>
      <c r="B2" s="196" t="s">
        <v>5</v>
      </c>
      <c r="C2" s="194"/>
      <c r="D2" s="196" t="s">
        <v>16</v>
      </c>
      <c r="E2" s="194"/>
      <c r="F2" s="196" t="s">
        <v>17</v>
      </c>
      <c r="G2" s="194"/>
      <c r="H2" s="196" t="s">
        <v>18</v>
      </c>
      <c r="I2" s="195"/>
      <c r="J2" s="196" t="s">
        <v>64</v>
      </c>
      <c r="K2" s="195"/>
      <c r="L2" s="579" t="s">
        <v>20</v>
      </c>
      <c r="M2" s="649"/>
      <c r="N2" s="194"/>
      <c r="O2" s="196" t="s">
        <v>6</v>
      </c>
      <c r="P2" s="418"/>
    </row>
    <row r="3" spans="1:16" ht="23.45" customHeight="1" thickBot="1" x14ac:dyDescent="0.35">
      <c r="A3" s="417"/>
      <c r="B3" s="93"/>
      <c r="C3" s="18"/>
      <c r="D3" s="96"/>
      <c r="E3" s="18"/>
      <c r="F3" s="96"/>
      <c r="G3" s="18"/>
      <c r="H3" s="96"/>
      <c r="I3" s="18"/>
      <c r="J3" s="115" t="s">
        <v>0</v>
      </c>
      <c r="K3" s="114"/>
      <c r="L3" s="116" t="s">
        <v>0</v>
      </c>
      <c r="M3" s="117" t="s">
        <v>1</v>
      </c>
      <c r="N3" s="18"/>
      <c r="O3" s="97"/>
      <c r="P3" s="8"/>
    </row>
    <row r="4" spans="1:16" ht="16.149999999999999" thickBot="1" x14ac:dyDescent="0.35">
      <c r="A4" s="417"/>
      <c r="B4" s="30"/>
      <c r="C4" s="30"/>
      <c r="D4" s="32"/>
      <c r="E4" s="30"/>
      <c r="F4" s="32"/>
      <c r="G4" s="30"/>
      <c r="H4" s="32"/>
      <c r="I4" s="32"/>
      <c r="J4" s="32"/>
      <c r="K4" s="32"/>
      <c r="L4" s="32"/>
      <c r="M4" s="32"/>
      <c r="N4" s="30"/>
      <c r="O4" s="2"/>
      <c r="P4" s="7"/>
    </row>
    <row r="5" spans="1:16" ht="31.15" customHeight="1" thickBot="1" x14ac:dyDescent="0.35">
      <c r="A5" s="417"/>
      <c r="B5" s="155" t="s">
        <v>154</v>
      </c>
      <c r="C5" s="15"/>
      <c r="D5" s="154"/>
      <c r="E5" s="15"/>
      <c r="F5" s="154"/>
      <c r="G5" s="15"/>
      <c r="H5" s="154"/>
      <c r="I5" s="44"/>
      <c r="J5" s="154"/>
      <c r="K5" s="44"/>
      <c r="L5" s="391"/>
      <c r="M5" s="392"/>
      <c r="N5" s="2"/>
      <c r="O5" s="156"/>
      <c r="P5" s="419"/>
    </row>
    <row r="6" spans="1:16" ht="16.149999999999999" thickBot="1" x14ac:dyDescent="0.35">
      <c r="A6" s="417"/>
      <c r="B6" s="30"/>
      <c r="C6" s="30"/>
      <c r="D6" s="32"/>
      <c r="E6" s="30"/>
      <c r="F6" s="32"/>
      <c r="G6" s="30"/>
      <c r="H6" s="32"/>
      <c r="I6" s="32"/>
      <c r="J6" s="32"/>
      <c r="K6" s="32"/>
      <c r="L6" s="32"/>
      <c r="M6" s="32"/>
      <c r="N6" s="30"/>
      <c r="O6" s="2"/>
      <c r="P6" s="7"/>
    </row>
    <row r="7" spans="1:16" ht="15.6" x14ac:dyDescent="0.3">
      <c r="A7" s="417"/>
      <c r="B7" s="90" t="s">
        <v>21</v>
      </c>
      <c r="C7" s="15"/>
      <c r="D7" s="91"/>
      <c r="E7" s="15"/>
      <c r="F7" s="91"/>
      <c r="G7" s="15"/>
      <c r="H7" s="91"/>
      <c r="I7" s="44"/>
      <c r="J7" s="91"/>
      <c r="K7" s="44"/>
      <c r="L7" s="375"/>
      <c r="M7" s="376"/>
      <c r="N7" s="2"/>
      <c r="O7" s="92"/>
      <c r="P7" s="419"/>
    </row>
    <row r="8" spans="1:16" ht="15.6" x14ac:dyDescent="0.3">
      <c r="A8" s="417"/>
      <c r="B8" s="73" t="s">
        <v>73</v>
      </c>
      <c r="C8" s="48"/>
      <c r="D8" s="81">
        <v>1</v>
      </c>
      <c r="E8" s="49"/>
      <c r="F8" s="81">
        <v>0</v>
      </c>
      <c r="G8" s="49"/>
      <c r="H8" s="81">
        <v>0</v>
      </c>
      <c r="I8" s="50"/>
      <c r="J8" s="81">
        <v>100</v>
      </c>
      <c r="K8" s="50"/>
      <c r="L8" s="83">
        <f t="shared" ref="L8:L11" si="0">H8*J8</f>
        <v>0</v>
      </c>
      <c r="M8" s="84">
        <f t="shared" ref="M8:M11" si="1">L8*0.0929</f>
        <v>0</v>
      </c>
      <c r="N8" s="51"/>
      <c r="O8" s="88" t="s">
        <v>71</v>
      </c>
      <c r="P8" s="419"/>
    </row>
    <row r="9" spans="1:16" ht="15.6" x14ac:dyDescent="0.3">
      <c r="A9" s="417"/>
      <c r="B9" s="73" t="s">
        <v>22</v>
      </c>
      <c r="C9" s="48"/>
      <c r="D9" s="81">
        <v>1</v>
      </c>
      <c r="E9" s="49"/>
      <c r="F9" s="81">
        <v>0</v>
      </c>
      <c r="G9" s="49"/>
      <c r="H9" s="81">
        <v>47</v>
      </c>
      <c r="I9" s="50"/>
      <c r="J9" s="81">
        <v>120</v>
      </c>
      <c r="K9" s="50"/>
      <c r="L9" s="83">
        <f t="shared" si="0"/>
        <v>5640</v>
      </c>
      <c r="M9" s="84">
        <f t="shared" si="1"/>
        <v>523.95600000000002</v>
      </c>
      <c r="N9" s="51"/>
      <c r="O9" s="88" t="s">
        <v>71</v>
      </c>
      <c r="P9" s="419"/>
    </row>
    <row r="10" spans="1:16" ht="15.6" x14ac:dyDescent="0.3">
      <c r="A10" s="417"/>
      <c r="B10" s="73" t="s">
        <v>161</v>
      </c>
      <c r="C10" s="48"/>
      <c r="D10" s="81">
        <v>1</v>
      </c>
      <c r="E10" s="49"/>
      <c r="F10" s="81">
        <v>0</v>
      </c>
      <c r="G10" s="49"/>
      <c r="H10" s="81">
        <v>1</v>
      </c>
      <c r="I10" s="50"/>
      <c r="J10" s="81">
        <v>150</v>
      </c>
      <c r="K10" s="50"/>
      <c r="L10" s="83">
        <f t="shared" si="0"/>
        <v>150</v>
      </c>
      <c r="M10" s="84">
        <f t="shared" si="1"/>
        <v>13.934999999999999</v>
      </c>
      <c r="N10" s="51"/>
      <c r="O10" s="88" t="s">
        <v>71</v>
      </c>
      <c r="P10" s="419"/>
    </row>
    <row r="11" spans="1:16" ht="16.149999999999999" thickBot="1" x14ac:dyDescent="0.35">
      <c r="A11" s="417"/>
      <c r="B11" s="75" t="s">
        <v>153</v>
      </c>
      <c r="C11" s="48"/>
      <c r="D11" s="82">
        <v>1</v>
      </c>
      <c r="E11" s="49"/>
      <c r="F11" s="82">
        <v>0</v>
      </c>
      <c r="G11" s="49"/>
      <c r="H11" s="82">
        <v>1</v>
      </c>
      <c r="I11" s="50"/>
      <c r="J11" s="82">
        <v>200</v>
      </c>
      <c r="K11" s="50"/>
      <c r="L11" s="85">
        <f t="shared" si="0"/>
        <v>200</v>
      </c>
      <c r="M11" s="86">
        <f t="shared" si="1"/>
        <v>18.579999999999998</v>
      </c>
      <c r="N11" s="51"/>
      <c r="O11" s="88" t="s">
        <v>71</v>
      </c>
      <c r="P11" s="419"/>
    </row>
    <row r="12" spans="1:16" ht="16.149999999999999" thickBot="1" x14ac:dyDescent="0.35">
      <c r="A12" s="417"/>
      <c r="B12" s="30"/>
      <c r="C12" s="30"/>
      <c r="D12" s="32"/>
      <c r="E12" s="30"/>
      <c r="F12" s="32"/>
      <c r="G12" s="30"/>
      <c r="H12" s="32"/>
      <c r="I12" s="32"/>
      <c r="J12" s="32"/>
      <c r="K12" s="32"/>
      <c r="L12" s="32"/>
      <c r="M12" s="32"/>
      <c r="N12" s="30"/>
      <c r="O12" s="2"/>
      <c r="P12" s="7"/>
    </row>
    <row r="13" spans="1:16" ht="15.6" x14ac:dyDescent="0.3">
      <c r="A13" s="417"/>
      <c r="B13" s="120" t="s">
        <v>25</v>
      </c>
      <c r="C13" s="15"/>
      <c r="D13" s="121"/>
      <c r="E13" s="15"/>
      <c r="F13" s="121"/>
      <c r="G13" s="15"/>
      <c r="H13" s="121"/>
      <c r="I13" s="44"/>
      <c r="J13" s="121"/>
      <c r="K13" s="44"/>
      <c r="L13" s="381"/>
      <c r="M13" s="382"/>
      <c r="N13" s="2"/>
      <c r="O13" s="122"/>
      <c r="P13" s="419"/>
    </row>
    <row r="14" spans="1:16" ht="18" customHeight="1" x14ac:dyDescent="0.3">
      <c r="A14" s="417"/>
      <c r="B14" s="73" t="s">
        <v>163</v>
      </c>
      <c r="C14" s="49"/>
      <c r="D14" s="81">
        <v>1</v>
      </c>
      <c r="E14" s="49"/>
      <c r="F14" s="81">
        <v>0</v>
      </c>
      <c r="G14" s="49"/>
      <c r="H14" s="81">
        <v>0</v>
      </c>
      <c r="I14" s="50"/>
      <c r="J14" s="81">
        <v>56</v>
      </c>
      <c r="K14" s="50"/>
      <c r="L14" s="83">
        <f t="shared" ref="L14:L15" si="2">H14*J14</f>
        <v>0</v>
      </c>
      <c r="M14" s="84">
        <f t="shared" ref="M14:M15" si="3">L14*0.0929</f>
        <v>0</v>
      </c>
      <c r="N14" s="53"/>
      <c r="O14" s="88" t="s">
        <v>81</v>
      </c>
      <c r="P14" s="419"/>
    </row>
    <row r="15" spans="1:16" ht="18" customHeight="1" x14ac:dyDescent="0.3">
      <c r="A15" s="417"/>
      <c r="B15" s="73" t="s">
        <v>164</v>
      </c>
      <c r="C15" s="49"/>
      <c r="D15" s="81">
        <v>1</v>
      </c>
      <c r="E15" s="49"/>
      <c r="F15" s="81">
        <v>0</v>
      </c>
      <c r="G15" s="49"/>
      <c r="H15" s="81">
        <v>18</v>
      </c>
      <c r="I15" s="50"/>
      <c r="J15" s="81">
        <v>100</v>
      </c>
      <c r="K15" s="50"/>
      <c r="L15" s="83">
        <f t="shared" si="2"/>
        <v>1800</v>
      </c>
      <c r="M15" s="84">
        <f t="shared" si="3"/>
        <v>167.22</v>
      </c>
      <c r="N15" s="53"/>
      <c r="O15" s="88" t="s">
        <v>81</v>
      </c>
      <c r="P15" s="419"/>
    </row>
    <row r="16" spans="1:16" ht="21" customHeight="1" x14ac:dyDescent="0.3">
      <c r="A16" s="417"/>
      <c r="B16" s="73" t="s">
        <v>162</v>
      </c>
      <c r="C16" s="49"/>
      <c r="D16" s="81">
        <v>1</v>
      </c>
      <c r="E16" s="49"/>
      <c r="F16" s="81">
        <v>0</v>
      </c>
      <c r="G16" s="49"/>
      <c r="H16" s="81">
        <v>1</v>
      </c>
      <c r="I16" s="50"/>
      <c r="J16" s="81">
        <v>120</v>
      </c>
      <c r="K16" s="50"/>
      <c r="L16" s="83">
        <f>H16*J16</f>
        <v>120</v>
      </c>
      <c r="M16" s="84">
        <f>L16*0.0929</f>
        <v>11.148</v>
      </c>
      <c r="N16" s="53"/>
      <c r="O16" s="88" t="s">
        <v>81</v>
      </c>
      <c r="P16" s="419"/>
    </row>
    <row r="17" spans="1:16" ht="16.149999999999999" thickBot="1" x14ac:dyDescent="0.35">
      <c r="A17" s="417"/>
      <c r="B17" s="30"/>
      <c r="C17" s="30"/>
      <c r="D17" s="32"/>
      <c r="E17" s="30"/>
      <c r="F17" s="32"/>
      <c r="G17" s="30"/>
      <c r="H17" s="32"/>
      <c r="I17" s="32"/>
      <c r="J17" s="32"/>
      <c r="K17" s="32"/>
      <c r="L17" s="32"/>
      <c r="M17" s="32"/>
      <c r="N17" s="30"/>
      <c r="O17" s="2"/>
      <c r="P17" s="7"/>
    </row>
    <row r="18" spans="1:16" ht="16.149999999999999" thickBot="1" x14ac:dyDescent="0.35">
      <c r="A18" s="417"/>
      <c r="B18" s="78" t="s">
        <v>29</v>
      </c>
      <c r="C18" s="15"/>
      <c r="D18" s="80"/>
      <c r="E18" s="15"/>
      <c r="F18" s="80"/>
      <c r="G18" s="15"/>
      <c r="H18" s="80"/>
      <c r="I18" s="44"/>
      <c r="J18" s="80"/>
      <c r="K18" s="44"/>
      <c r="L18" s="373"/>
      <c r="M18" s="374"/>
      <c r="N18" s="2"/>
      <c r="O18" s="87"/>
      <c r="P18" s="419"/>
    </row>
    <row r="19" spans="1:16" ht="20.45" customHeight="1" x14ac:dyDescent="0.3">
      <c r="A19" s="417"/>
      <c r="B19" s="77" t="s">
        <v>102</v>
      </c>
      <c r="C19" s="49"/>
      <c r="D19" s="81">
        <v>6</v>
      </c>
      <c r="E19" s="49"/>
      <c r="F19" s="81">
        <v>0</v>
      </c>
      <c r="G19" s="49"/>
      <c r="H19" s="81">
        <v>0</v>
      </c>
      <c r="I19" s="50"/>
      <c r="J19" s="81">
        <v>100</v>
      </c>
      <c r="K19" s="50"/>
      <c r="L19" s="83">
        <f>H19*J19</f>
        <v>0</v>
      </c>
      <c r="M19" s="84">
        <f>L19*0.0929</f>
        <v>0</v>
      </c>
      <c r="N19" s="53"/>
      <c r="O19" s="88" t="s">
        <v>82</v>
      </c>
      <c r="P19" s="419"/>
    </row>
    <row r="20" spans="1:16" ht="19.149999999999999" customHeight="1" x14ac:dyDescent="0.3">
      <c r="A20" s="417"/>
      <c r="B20" s="73" t="s">
        <v>98</v>
      </c>
      <c r="C20" s="49"/>
      <c r="D20" s="81">
        <v>15</v>
      </c>
      <c r="E20" s="49"/>
      <c r="F20" s="81">
        <v>0</v>
      </c>
      <c r="G20" s="49"/>
      <c r="H20" s="81">
        <v>4</v>
      </c>
      <c r="I20" s="50"/>
      <c r="J20" s="81">
        <v>304</v>
      </c>
      <c r="K20" s="50"/>
      <c r="L20" s="83">
        <f>H20*J20</f>
        <v>1216</v>
      </c>
      <c r="M20" s="84">
        <f>L20*0.0929</f>
        <v>112.96639999999999</v>
      </c>
      <c r="N20" s="53"/>
      <c r="O20" s="88" t="s">
        <v>82</v>
      </c>
      <c r="P20" s="419"/>
    </row>
    <row r="21" spans="1:16" ht="18" customHeight="1" x14ac:dyDescent="0.3">
      <c r="A21" s="417"/>
      <c r="B21" s="73" t="s">
        <v>99</v>
      </c>
      <c r="C21" s="49"/>
      <c r="D21" s="81">
        <v>30</v>
      </c>
      <c r="E21" s="49"/>
      <c r="F21" s="81">
        <v>0</v>
      </c>
      <c r="G21" s="49"/>
      <c r="H21" s="81">
        <v>1</v>
      </c>
      <c r="I21" s="50"/>
      <c r="J21" s="81">
        <v>450</v>
      </c>
      <c r="K21" s="50"/>
      <c r="L21" s="83">
        <f t="shared" ref="L21:L22" si="4">H21*J21</f>
        <v>450</v>
      </c>
      <c r="M21" s="84">
        <f t="shared" ref="M21:M22" si="5">L21*0.0929</f>
        <v>41.805</v>
      </c>
      <c r="N21" s="53"/>
      <c r="O21" s="88" t="s">
        <v>82</v>
      </c>
      <c r="P21" s="419"/>
    </row>
    <row r="22" spans="1:16" ht="19.899999999999999" customHeight="1" thickBot="1" x14ac:dyDescent="0.35">
      <c r="A22" s="417"/>
      <c r="B22" s="76" t="s">
        <v>100</v>
      </c>
      <c r="C22" s="49"/>
      <c r="D22" s="82">
        <v>45</v>
      </c>
      <c r="E22" s="49"/>
      <c r="F22" s="82">
        <v>0</v>
      </c>
      <c r="G22" s="49"/>
      <c r="H22" s="82">
        <v>0</v>
      </c>
      <c r="I22" s="50"/>
      <c r="J22" s="82">
        <v>598</v>
      </c>
      <c r="K22" s="50"/>
      <c r="L22" s="85">
        <f t="shared" si="4"/>
        <v>0</v>
      </c>
      <c r="M22" s="86">
        <f t="shared" si="5"/>
        <v>0</v>
      </c>
      <c r="N22" s="53"/>
      <c r="O22" s="88" t="s">
        <v>82</v>
      </c>
      <c r="P22" s="419"/>
    </row>
    <row r="23" spans="1:16" ht="16.149999999999999" thickBot="1" x14ac:dyDescent="0.35">
      <c r="A23" s="417"/>
      <c r="B23" s="30"/>
      <c r="C23" s="30"/>
      <c r="D23" s="32"/>
      <c r="E23" s="30"/>
      <c r="F23" s="32"/>
      <c r="G23" s="30"/>
      <c r="H23" s="32"/>
      <c r="I23" s="32"/>
      <c r="J23" s="32"/>
      <c r="K23" s="32"/>
      <c r="L23" s="32"/>
      <c r="M23" s="32"/>
      <c r="N23" s="30"/>
      <c r="O23" s="2"/>
      <c r="P23" s="7"/>
    </row>
    <row r="24" spans="1:16" ht="16.149999999999999" thickBot="1" x14ac:dyDescent="0.35">
      <c r="A24" s="417"/>
      <c r="B24" s="142" t="s">
        <v>33</v>
      </c>
      <c r="C24" s="15"/>
      <c r="D24" s="141"/>
      <c r="E24" s="15"/>
      <c r="F24" s="141"/>
      <c r="G24" s="15"/>
      <c r="H24" s="141"/>
      <c r="I24" s="44"/>
      <c r="J24" s="141"/>
      <c r="K24" s="44"/>
      <c r="L24" s="369"/>
      <c r="M24" s="370"/>
      <c r="N24" s="2"/>
      <c r="O24" s="143"/>
      <c r="P24" s="419"/>
    </row>
    <row r="25" spans="1:16" ht="16.899999999999999" customHeight="1" x14ac:dyDescent="0.3">
      <c r="A25" s="417"/>
      <c r="B25" s="77" t="s">
        <v>34</v>
      </c>
      <c r="C25" s="49"/>
      <c r="D25" s="81">
        <v>0</v>
      </c>
      <c r="E25" s="49"/>
      <c r="F25" s="81">
        <v>0</v>
      </c>
      <c r="G25" s="49"/>
      <c r="H25" s="81">
        <v>1</v>
      </c>
      <c r="I25" s="50"/>
      <c r="J25" s="81">
        <v>60</v>
      </c>
      <c r="K25" s="50"/>
      <c r="L25" s="83">
        <f t="shared" ref="L25:L27" si="6">H25*J25</f>
        <v>60</v>
      </c>
      <c r="M25" s="84">
        <f t="shared" ref="M25:M27" si="7">L25*0.0929</f>
        <v>5.5739999999999998</v>
      </c>
      <c r="N25" s="53"/>
      <c r="O25" s="88" t="s">
        <v>84</v>
      </c>
      <c r="P25" s="419"/>
    </row>
    <row r="26" spans="1:16" ht="19.149999999999999" customHeight="1" x14ac:dyDescent="0.3">
      <c r="A26" s="417"/>
      <c r="B26" s="73" t="s">
        <v>172</v>
      </c>
      <c r="C26" s="49"/>
      <c r="D26" s="81">
        <v>0</v>
      </c>
      <c r="E26" s="49"/>
      <c r="F26" s="81">
        <v>0</v>
      </c>
      <c r="G26" s="49"/>
      <c r="H26" s="81">
        <v>1</v>
      </c>
      <c r="I26" s="50"/>
      <c r="J26" s="81">
        <v>120</v>
      </c>
      <c r="K26" s="50"/>
      <c r="L26" s="83">
        <f t="shared" si="6"/>
        <v>120</v>
      </c>
      <c r="M26" s="84">
        <f t="shared" si="7"/>
        <v>11.148</v>
      </c>
      <c r="N26" s="53"/>
      <c r="O26" s="88" t="s">
        <v>84</v>
      </c>
      <c r="P26" s="419"/>
    </row>
    <row r="27" spans="1:16" ht="17.45" customHeight="1" thickBot="1" x14ac:dyDescent="0.35">
      <c r="A27" s="417"/>
      <c r="B27" s="75" t="s">
        <v>173</v>
      </c>
      <c r="C27" s="49"/>
      <c r="D27" s="82">
        <v>0</v>
      </c>
      <c r="E27" s="49"/>
      <c r="F27" s="82">
        <v>0</v>
      </c>
      <c r="G27" s="49"/>
      <c r="H27" s="82">
        <v>1</v>
      </c>
      <c r="I27" s="50"/>
      <c r="J27" s="82">
        <v>200</v>
      </c>
      <c r="K27" s="50"/>
      <c r="L27" s="85">
        <f t="shared" si="6"/>
        <v>200</v>
      </c>
      <c r="M27" s="86">
        <f t="shared" si="7"/>
        <v>18.579999999999998</v>
      </c>
      <c r="N27" s="53"/>
      <c r="O27" s="89" t="s">
        <v>84</v>
      </c>
      <c r="P27" s="419"/>
    </row>
    <row r="28" spans="1:16" ht="16.149999999999999" thickBot="1" x14ac:dyDescent="0.35">
      <c r="A28" s="417"/>
      <c r="B28" s="30"/>
      <c r="C28" s="30"/>
      <c r="D28" s="32"/>
      <c r="E28" s="30"/>
      <c r="F28" s="32"/>
      <c r="G28" s="30"/>
      <c r="H28" s="32"/>
      <c r="I28" s="32"/>
      <c r="J28" s="32"/>
      <c r="K28" s="32"/>
      <c r="L28" s="32"/>
      <c r="M28" s="32"/>
      <c r="N28" s="30"/>
      <c r="O28" s="2"/>
      <c r="P28" s="7"/>
    </row>
    <row r="29" spans="1:16" ht="21" customHeight="1" thickBot="1" x14ac:dyDescent="0.35">
      <c r="A29" s="417"/>
      <c r="B29" s="144" t="s">
        <v>37</v>
      </c>
      <c r="C29" s="15"/>
      <c r="D29" s="139"/>
      <c r="E29" s="15"/>
      <c r="F29" s="139"/>
      <c r="G29" s="15"/>
      <c r="H29" s="139"/>
      <c r="I29" s="44"/>
      <c r="J29" s="139"/>
      <c r="K29" s="44"/>
      <c r="L29" s="377"/>
      <c r="M29" s="378"/>
      <c r="N29" s="2"/>
      <c r="O29" s="140"/>
      <c r="P29" s="419"/>
    </row>
    <row r="30" spans="1:16" ht="15.6" x14ac:dyDescent="0.3">
      <c r="A30" s="417"/>
      <c r="B30" s="77" t="s">
        <v>38</v>
      </c>
      <c r="C30" s="49"/>
      <c r="D30" s="81">
        <v>0</v>
      </c>
      <c r="E30" s="49"/>
      <c r="F30" s="81">
        <v>0</v>
      </c>
      <c r="G30" s="49"/>
      <c r="H30" s="81">
        <v>0</v>
      </c>
      <c r="I30" s="50"/>
      <c r="J30" s="81">
        <v>60</v>
      </c>
      <c r="K30" s="50"/>
      <c r="L30" s="83">
        <f t="shared" ref="L30:L33" si="8">H30*J30</f>
        <v>0</v>
      </c>
      <c r="M30" s="84">
        <f t="shared" ref="M30:M33" si="9">L30*0.0929</f>
        <v>0</v>
      </c>
      <c r="N30" s="53"/>
      <c r="O30" s="88" t="s">
        <v>85</v>
      </c>
      <c r="P30" s="419"/>
    </row>
    <row r="31" spans="1:16" ht="15.6" x14ac:dyDescent="0.3">
      <c r="A31" s="417"/>
      <c r="B31" s="73" t="s">
        <v>169</v>
      </c>
      <c r="C31" s="49"/>
      <c r="D31" s="81">
        <v>0</v>
      </c>
      <c r="E31" s="49"/>
      <c r="F31" s="81">
        <v>0</v>
      </c>
      <c r="G31" s="49"/>
      <c r="H31" s="81">
        <v>0</v>
      </c>
      <c r="I31" s="50"/>
      <c r="J31" s="81">
        <v>120</v>
      </c>
      <c r="K31" s="50"/>
      <c r="L31" s="83">
        <f t="shared" si="8"/>
        <v>0</v>
      </c>
      <c r="M31" s="84">
        <f t="shared" si="9"/>
        <v>0</v>
      </c>
      <c r="N31" s="53"/>
      <c r="O31" s="88" t="s">
        <v>85</v>
      </c>
      <c r="P31" s="419"/>
    </row>
    <row r="32" spans="1:16" ht="15.6" x14ac:dyDescent="0.3">
      <c r="A32" s="417"/>
      <c r="B32" s="73" t="s">
        <v>170</v>
      </c>
      <c r="C32" s="49"/>
      <c r="D32" s="81">
        <v>8</v>
      </c>
      <c r="E32" s="49"/>
      <c r="F32" s="81">
        <v>0</v>
      </c>
      <c r="G32" s="49"/>
      <c r="H32" s="81">
        <v>1</v>
      </c>
      <c r="I32" s="50"/>
      <c r="J32" s="81">
        <v>250</v>
      </c>
      <c r="K32" s="50"/>
      <c r="L32" s="83">
        <f t="shared" si="8"/>
        <v>250</v>
      </c>
      <c r="M32" s="84">
        <f t="shared" si="9"/>
        <v>23.224999999999998</v>
      </c>
      <c r="N32" s="53"/>
      <c r="O32" s="88" t="s">
        <v>85</v>
      </c>
      <c r="P32" s="419"/>
    </row>
    <row r="33" spans="1:16" ht="16.149999999999999" thickBot="1" x14ac:dyDescent="0.35">
      <c r="A33" s="417"/>
      <c r="B33" s="75" t="s">
        <v>171</v>
      </c>
      <c r="C33" s="49"/>
      <c r="D33" s="82">
        <v>0</v>
      </c>
      <c r="E33" s="49"/>
      <c r="F33" s="82">
        <v>0</v>
      </c>
      <c r="G33" s="49"/>
      <c r="H33" s="82">
        <v>1</v>
      </c>
      <c r="I33" s="50"/>
      <c r="J33" s="82">
        <v>400</v>
      </c>
      <c r="K33" s="50"/>
      <c r="L33" s="85">
        <f t="shared" si="8"/>
        <v>400</v>
      </c>
      <c r="M33" s="86">
        <f t="shared" si="9"/>
        <v>37.159999999999997</v>
      </c>
      <c r="N33" s="53"/>
      <c r="O33" s="89" t="s">
        <v>85</v>
      </c>
      <c r="P33" s="419"/>
    </row>
    <row r="34" spans="1:16" ht="16.149999999999999" thickBot="1" x14ac:dyDescent="0.35">
      <c r="A34" s="417"/>
      <c r="B34" s="30"/>
      <c r="C34" s="30"/>
      <c r="D34" s="32"/>
      <c r="E34" s="30"/>
      <c r="F34" s="32"/>
      <c r="G34" s="30"/>
      <c r="H34" s="32"/>
      <c r="I34" s="32"/>
      <c r="J34" s="32"/>
      <c r="K34" s="32"/>
      <c r="L34" s="32"/>
      <c r="M34" s="32"/>
      <c r="N34" s="30"/>
      <c r="O34" s="2"/>
      <c r="P34" s="7"/>
    </row>
    <row r="35" spans="1:16" ht="22.15" customHeight="1" thickBot="1" x14ac:dyDescent="0.35">
      <c r="A35" s="417"/>
      <c r="B35" s="79" t="s">
        <v>60</v>
      </c>
      <c r="C35" s="15"/>
      <c r="D35" s="110"/>
      <c r="E35" s="15"/>
      <c r="F35" s="110"/>
      <c r="G35" s="15"/>
      <c r="H35" s="110"/>
      <c r="I35" s="44"/>
      <c r="J35" s="110"/>
      <c r="K35" s="44"/>
      <c r="L35" s="379"/>
      <c r="M35" s="380"/>
      <c r="N35" s="2"/>
      <c r="O35" s="113"/>
      <c r="P35" s="419"/>
    </row>
    <row r="36" spans="1:16" ht="18" customHeight="1" x14ac:dyDescent="0.3">
      <c r="A36" s="417"/>
      <c r="B36" s="111" t="s">
        <v>42</v>
      </c>
      <c r="C36" s="49"/>
      <c r="D36" s="81">
        <v>0</v>
      </c>
      <c r="E36" s="49"/>
      <c r="F36" s="81">
        <v>0</v>
      </c>
      <c r="G36" s="49"/>
      <c r="H36" s="81">
        <v>1</v>
      </c>
      <c r="I36" s="50"/>
      <c r="J36" s="81">
        <v>120</v>
      </c>
      <c r="K36" s="50"/>
      <c r="L36" s="83">
        <f t="shared" ref="L36:L38" si="10">H36*J36</f>
        <v>120</v>
      </c>
      <c r="M36" s="84">
        <f t="shared" ref="M36:M38" si="11">L36*0.0929</f>
        <v>11.148</v>
      </c>
      <c r="N36" s="53"/>
      <c r="O36" s="88" t="s">
        <v>83</v>
      </c>
      <c r="P36" s="419"/>
    </row>
    <row r="37" spans="1:16" ht="16.899999999999999" customHeight="1" x14ac:dyDescent="0.3">
      <c r="A37" s="417"/>
      <c r="B37" s="73" t="s">
        <v>116</v>
      </c>
      <c r="C37" s="49"/>
      <c r="D37" s="81">
        <v>0</v>
      </c>
      <c r="E37" s="49"/>
      <c r="F37" s="81">
        <v>0</v>
      </c>
      <c r="G37" s="49"/>
      <c r="H37" s="81">
        <v>4</v>
      </c>
      <c r="I37" s="50"/>
      <c r="J37" s="81">
        <v>210</v>
      </c>
      <c r="K37" s="50"/>
      <c r="L37" s="83">
        <f t="shared" si="10"/>
        <v>840</v>
      </c>
      <c r="M37" s="84">
        <f t="shared" si="11"/>
        <v>78.036000000000001</v>
      </c>
      <c r="N37" s="53"/>
      <c r="O37" s="88" t="s">
        <v>83</v>
      </c>
      <c r="P37" s="419"/>
    </row>
    <row r="38" spans="1:16" ht="19.899999999999999" customHeight="1" thickBot="1" x14ac:dyDescent="0.35">
      <c r="A38" s="417"/>
      <c r="B38" s="75" t="s">
        <v>109</v>
      </c>
      <c r="C38" s="49"/>
      <c r="D38" s="82">
        <v>0</v>
      </c>
      <c r="E38" s="49"/>
      <c r="F38" s="82">
        <v>0</v>
      </c>
      <c r="G38" s="49"/>
      <c r="H38" s="82">
        <v>1</v>
      </c>
      <c r="I38" s="50"/>
      <c r="J38" s="82">
        <v>16</v>
      </c>
      <c r="K38" s="50"/>
      <c r="L38" s="85">
        <f t="shared" si="10"/>
        <v>16</v>
      </c>
      <c r="M38" s="86">
        <f t="shared" si="11"/>
        <v>1.4863999999999999</v>
      </c>
      <c r="N38" s="53"/>
      <c r="O38" s="88" t="s">
        <v>106</v>
      </c>
      <c r="P38" s="419"/>
    </row>
    <row r="39" spans="1:16" ht="16.149999999999999" thickBot="1" x14ac:dyDescent="0.35">
      <c r="A39" s="417"/>
      <c r="B39" s="30"/>
      <c r="C39" s="30"/>
      <c r="D39" s="32"/>
      <c r="E39" s="30"/>
      <c r="F39" s="32"/>
      <c r="G39" s="30"/>
      <c r="H39" s="32"/>
      <c r="I39" s="32"/>
      <c r="J39" s="32"/>
      <c r="K39" s="32"/>
      <c r="L39" s="32"/>
      <c r="M39" s="32"/>
      <c r="N39" s="30"/>
      <c r="O39" s="2"/>
      <c r="P39" s="7"/>
    </row>
    <row r="40" spans="1:16" ht="20.45" customHeight="1" x14ac:dyDescent="0.3">
      <c r="A40" s="417"/>
      <c r="B40" s="152" t="s">
        <v>62</v>
      </c>
      <c r="C40" s="15"/>
      <c r="D40" s="151"/>
      <c r="E40" s="15"/>
      <c r="F40" s="151"/>
      <c r="G40" s="15"/>
      <c r="H40" s="151"/>
      <c r="I40" s="44"/>
      <c r="J40" s="151"/>
      <c r="K40" s="44"/>
      <c r="L40" s="463"/>
      <c r="M40" s="464"/>
      <c r="N40" s="2"/>
      <c r="O40" s="153"/>
      <c r="P40" s="419"/>
    </row>
    <row r="41" spans="1:16" s="421" customFormat="1" ht="20.45" customHeight="1" x14ac:dyDescent="0.3">
      <c r="A41" s="420"/>
      <c r="B41" s="358" t="s">
        <v>156</v>
      </c>
      <c r="C41" s="222"/>
      <c r="D41" s="359">
        <v>0</v>
      </c>
      <c r="E41" s="222"/>
      <c r="F41" s="359">
        <v>0</v>
      </c>
      <c r="G41" s="222"/>
      <c r="H41" s="359">
        <v>1</v>
      </c>
      <c r="I41" s="223"/>
      <c r="J41" s="360">
        <v>14500</v>
      </c>
      <c r="K41" s="223"/>
      <c r="L41" s="434">
        <v>14500</v>
      </c>
      <c r="M41" s="225">
        <f>L41*0.0929</f>
        <v>1347.05</v>
      </c>
      <c r="N41" s="226"/>
      <c r="O41" s="227">
        <v>10</v>
      </c>
      <c r="P41" s="420"/>
    </row>
    <row r="42" spans="1:16" ht="15.6" x14ac:dyDescent="0.3">
      <c r="A42" s="417"/>
      <c r="B42" s="73" t="s">
        <v>63</v>
      </c>
      <c r="C42" s="49"/>
      <c r="D42" s="81">
        <v>6</v>
      </c>
      <c r="E42" s="49"/>
      <c r="F42" s="81">
        <v>0</v>
      </c>
      <c r="G42" s="49"/>
      <c r="H42" s="81">
        <v>3</v>
      </c>
      <c r="I42" s="50"/>
      <c r="J42" s="81">
        <v>120</v>
      </c>
      <c r="K42" s="50"/>
      <c r="L42" s="83">
        <f t="shared" ref="L42:L53" si="12">H42*J42</f>
        <v>360</v>
      </c>
      <c r="M42" s="84">
        <f t="shared" ref="M42:M53" si="13">L42*0.0929</f>
        <v>33.443999999999996</v>
      </c>
      <c r="N42" s="53"/>
      <c r="O42" s="135" t="s">
        <v>86</v>
      </c>
      <c r="P42" s="419"/>
    </row>
    <row r="43" spans="1:16" ht="15.6" x14ac:dyDescent="0.3">
      <c r="A43" s="422"/>
      <c r="B43" s="73" t="s">
        <v>151</v>
      </c>
      <c r="C43" s="15"/>
      <c r="D43" s="81">
        <v>16</v>
      </c>
      <c r="E43" s="49"/>
      <c r="F43" s="81">
        <v>0</v>
      </c>
      <c r="G43" s="49"/>
      <c r="H43" s="81">
        <v>14</v>
      </c>
      <c r="I43" s="50"/>
      <c r="J43" s="81">
        <v>600</v>
      </c>
      <c r="K43" s="32"/>
      <c r="L43" s="361">
        <f t="shared" ref="L43:L52" si="14">H43*J43</f>
        <v>8400</v>
      </c>
      <c r="M43" s="362">
        <f t="shared" ref="M43:M52" si="15">L43*0.0929</f>
        <v>780.36</v>
      </c>
      <c r="N43" s="2"/>
      <c r="O43" s="88">
        <v>10</v>
      </c>
      <c r="P43" s="423"/>
    </row>
    <row r="44" spans="1:16" ht="15.6" x14ac:dyDescent="0.3">
      <c r="A44" s="422"/>
      <c r="B44" s="73" t="s">
        <v>12</v>
      </c>
      <c r="C44" s="15"/>
      <c r="D44" s="81">
        <v>65</v>
      </c>
      <c r="E44" s="49"/>
      <c r="F44" s="81">
        <v>0</v>
      </c>
      <c r="G44" s="49"/>
      <c r="H44" s="81">
        <v>1</v>
      </c>
      <c r="I44" s="50"/>
      <c r="J44" s="81">
        <v>2200</v>
      </c>
      <c r="K44" s="32"/>
      <c r="L44" s="361">
        <f t="shared" si="14"/>
        <v>2200</v>
      </c>
      <c r="M44" s="362">
        <f t="shared" si="15"/>
        <v>204.38</v>
      </c>
      <c r="N44" s="2"/>
      <c r="O44" s="88">
        <v>10</v>
      </c>
      <c r="P44" s="423"/>
    </row>
    <row r="45" spans="1:16" ht="15.6" x14ac:dyDescent="0.3">
      <c r="A45" s="422"/>
      <c r="B45" s="73" t="s">
        <v>11</v>
      </c>
      <c r="C45" s="15"/>
      <c r="D45" s="81">
        <v>150</v>
      </c>
      <c r="E45" s="49"/>
      <c r="F45" s="81">
        <v>0</v>
      </c>
      <c r="G45" s="49"/>
      <c r="H45" s="81">
        <v>1</v>
      </c>
      <c r="I45" s="50"/>
      <c r="J45" s="81">
        <v>3500</v>
      </c>
      <c r="K45" s="32"/>
      <c r="L45" s="361">
        <f t="shared" si="14"/>
        <v>3500</v>
      </c>
      <c r="M45" s="362">
        <f t="shared" si="15"/>
        <v>325.14999999999998</v>
      </c>
      <c r="N45" s="2"/>
      <c r="O45" s="88">
        <v>10</v>
      </c>
      <c r="P45" s="423"/>
    </row>
    <row r="46" spans="1:16" ht="15.6" x14ac:dyDescent="0.3">
      <c r="A46" s="422"/>
      <c r="B46" s="73" t="s">
        <v>124</v>
      </c>
      <c r="C46" s="15"/>
      <c r="D46" s="81">
        <v>150</v>
      </c>
      <c r="E46" s="49"/>
      <c r="F46" s="81">
        <v>0</v>
      </c>
      <c r="G46" s="49"/>
      <c r="H46" s="81">
        <v>2</v>
      </c>
      <c r="I46" s="50"/>
      <c r="J46" s="81">
        <v>1800</v>
      </c>
      <c r="K46" s="32"/>
      <c r="L46" s="361">
        <f t="shared" si="14"/>
        <v>3600</v>
      </c>
      <c r="M46" s="362">
        <f t="shared" si="15"/>
        <v>334.44</v>
      </c>
      <c r="N46" s="2"/>
      <c r="O46" s="88">
        <v>10</v>
      </c>
      <c r="P46" s="423"/>
    </row>
    <row r="47" spans="1:16" ht="15.6" x14ac:dyDescent="0.3">
      <c r="A47" s="422"/>
      <c r="B47" s="73" t="s">
        <v>150</v>
      </c>
      <c r="C47" s="15"/>
      <c r="D47" s="81" t="s">
        <v>135</v>
      </c>
      <c r="E47" s="49"/>
      <c r="F47" s="81">
        <v>0</v>
      </c>
      <c r="G47" s="49"/>
      <c r="H47" s="81">
        <v>1</v>
      </c>
      <c r="I47" s="50"/>
      <c r="J47" s="81">
        <v>200</v>
      </c>
      <c r="K47" s="32"/>
      <c r="L47" s="361">
        <f t="shared" si="14"/>
        <v>200</v>
      </c>
      <c r="M47" s="362">
        <f t="shared" si="15"/>
        <v>18.579999999999998</v>
      </c>
      <c r="N47" s="2"/>
      <c r="O47" s="88">
        <v>10</v>
      </c>
      <c r="P47" s="423"/>
    </row>
    <row r="48" spans="1:16" ht="15.6" x14ac:dyDescent="0.3">
      <c r="A48" s="422"/>
      <c r="B48" s="73" t="s">
        <v>157</v>
      </c>
      <c r="C48" s="15"/>
      <c r="D48" s="81">
        <v>6</v>
      </c>
      <c r="E48" s="49"/>
      <c r="F48" s="81">
        <v>0</v>
      </c>
      <c r="G48" s="49"/>
      <c r="H48" s="81">
        <v>1</v>
      </c>
      <c r="I48" s="50"/>
      <c r="J48" s="81">
        <v>2250</v>
      </c>
      <c r="K48" s="32"/>
      <c r="L48" s="361">
        <f t="shared" si="14"/>
        <v>2250</v>
      </c>
      <c r="M48" s="362">
        <f t="shared" si="15"/>
        <v>209.02500000000001</v>
      </c>
      <c r="N48" s="2"/>
      <c r="O48" s="88">
        <v>10</v>
      </c>
      <c r="P48" s="423"/>
    </row>
    <row r="49" spans="1:19" ht="15.6" x14ac:dyDescent="0.3">
      <c r="A49" s="422"/>
      <c r="B49" s="73" t="s">
        <v>155</v>
      </c>
      <c r="C49" s="15"/>
      <c r="D49" s="81">
        <v>0</v>
      </c>
      <c r="E49" s="49"/>
      <c r="F49" s="81">
        <v>0</v>
      </c>
      <c r="G49" s="49"/>
      <c r="H49" s="81">
        <v>1</v>
      </c>
      <c r="I49" s="50"/>
      <c r="J49" s="81">
        <v>120</v>
      </c>
      <c r="K49" s="32"/>
      <c r="L49" s="361">
        <f t="shared" si="14"/>
        <v>120</v>
      </c>
      <c r="M49" s="362">
        <f t="shared" si="15"/>
        <v>11.148</v>
      </c>
      <c r="N49" s="2"/>
      <c r="O49" s="88">
        <v>10</v>
      </c>
      <c r="P49" s="423"/>
    </row>
    <row r="50" spans="1:19" ht="16.149999999999999" thickBot="1" x14ac:dyDescent="0.35">
      <c r="A50" s="422"/>
      <c r="B50" s="75" t="s">
        <v>152</v>
      </c>
      <c r="C50" s="15"/>
      <c r="D50" s="82" t="s">
        <v>135</v>
      </c>
      <c r="E50" s="49"/>
      <c r="F50" s="82">
        <v>0</v>
      </c>
      <c r="G50" s="49"/>
      <c r="H50" s="82">
        <v>1</v>
      </c>
      <c r="I50" s="50"/>
      <c r="J50" s="82">
        <v>1000</v>
      </c>
      <c r="K50" s="32"/>
      <c r="L50" s="435">
        <f t="shared" si="14"/>
        <v>1000</v>
      </c>
      <c r="M50" s="436">
        <f t="shared" si="15"/>
        <v>92.899999999999991</v>
      </c>
      <c r="N50" s="2"/>
      <c r="O50" s="89">
        <v>10</v>
      </c>
      <c r="P50" s="423"/>
    </row>
    <row r="51" spans="1:19" ht="15.6" hidden="1" x14ac:dyDescent="0.3">
      <c r="A51" s="422"/>
      <c r="B51" s="77"/>
      <c r="C51" s="15"/>
      <c r="D51" s="431"/>
      <c r="E51" s="49"/>
      <c r="F51" s="431"/>
      <c r="G51" s="49"/>
      <c r="H51" s="431"/>
      <c r="I51" s="50"/>
      <c r="J51" s="431"/>
      <c r="K51" s="32"/>
      <c r="L51" s="432"/>
      <c r="M51" s="433"/>
      <c r="N51" s="2"/>
      <c r="O51" s="363"/>
      <c r="P51" s="423"/>
    </row>
    <row r="52" spans="1:19" ht="15.6" hidden="1" x14ac:dyDescent="0.3">
      <c r="A52" s="422"/>
      <c r="B52" s="73"/>
      <c r="C52" s="15"/>
      <c r="D52" s="81">
        <v>0</v>
      </c>
      <c r="E52" s="49"/>
      <c r="F52" s="81">
        <v>0</v>
      </c>
      <c r="G52" s="49"/>
      <c r="H52" s="81">
        <v>0</v>
      </c>
      <c r="I52" s="50"/>
      <c r="J52" s="81">
        <v>100</v>
      </c>
      <c r="K52" s="32"/>
      <c r="L52" s="190">
        <f t="shared" si="14"/>
        <v>0</v>
      </c>
      <c r="M52" s="191">
        <f t="shared" si="15"/>
        <v>0</v>
      </c>
      <c r="N52" s="2"/>
      <c r="O52" s="109"/>
      <c r="P52" s="423"/>
    </row>
    <row r="53" spans="1:19" ht="15.6" hidden="1" x14ac:dyDescent="0.3">
      <c r="A53" s="417"/>
      <c r="B53" s="73"/>
      <c r="C53" s="49"/>
      <c r="D53" s="81">
        <v>0</v>
      </c>
      <c r="E53" s="49"/>
      <c r="F53" s="81">
        <v>0</v>
      </c>
      <c r="G53" s="49"/>
      <c r="H53" s="81">
        <v>0</v>
      </c>
      <c r="I53" s="50"/>
      <c r="J53" s="81">
        <v>0</v>
      </c>
      <c r="K53" s="50"/>
      <c r="L53" s="83">
        <f t="shared" si="12"/>
        <v>0</v>
      </c>
      <c r="M53" s="84">
        <f t="shared" si="13"/>
        <v>0</v>
      </c>
      <c r="N53" s="53"/>
      <c r="O53" s="88"/>
      <c r="P53" s="419"/>
    </row>
    <row r="54" spans="1:19" s="393" customFormat="1" ht="16.149999999999999" customHeight="1" thickBot="1" x14ac:dyDescent="0.3"/>
    <row r="55" spans="1:19" ht="16.149999999999999" thickBot="1" x14ac:dyDescent="0.35">
      <c r="A55" s="417"/>
      <c r="B55" s="62" t="s">
        <v>48</v>
      </c>
      <c r="C55" s="15"/>
      <c r="D55" s="72"/>
      <c r="E55" s="15"/>
      <c r="F55" s="72"/>
      <c r="G55" s="15"/>
      <c r="H55" s="72"/>
      <c r="I55" s="44"/>
      <c r="J55" s="72"/>
      <c r="K55" s="44"/>
      <c r="L55" s="66">
        <f>SUM(L8:L53)</f>
        <v>47712</v>
      </c>
      <c r="M55" s="67">
        <f>SUM(M8:M53)</f>
        <v>4432.4447999999993</v>
      </c>
      <c r="N55" s="2"/>
      <c r="O55" s="118"/>
      <c r="P55" s="419"/>
    </row>
    <row r="56" spans="1:19" ht="16.149999999999999" thickBot="1" x14ac:dyDescent="0.35">
      <c r="A56" s="417"/>
      <c r="B56" s="63" t="s">
        <v>49</v>
      </c>
      <c r="C56" s="15"/>
      <c r="D56" s="119">
        <v>0.15</v>
      </c>
      <c r="E56" s="15"/>
      <c r="F56" s="72"/>
      <c r="G56" s="15"/>
      <c r="H56" s="72"/>
      <c r="I56" s="44"/>
      <c r="J56" s="72"/>
      <c r="K56" s="44"/>
      <c r="L56" s="68">
        <f>SUMPRODUCT(L55*0.15)</f>
        <v>7156.8</v>
      </c>
      <c r="M56" s="69">
        <f>SUMPRODUCT(M55*0.15)</f>
        <v>664.86671999999987</v>
      </c>
      <c r="N56" s="2"/>
      <c r="O56" s="88"/>
      <c r="P56" s="419"/>
    </row>
    <row r="57" spans="1:19" ht="16.149999999999999" thickBot="1" x14ac:dyDescent="0.35">
      <c r="A57" s="417"/>
      <c r="B57" s="64" t="s">
        <v>50</v>
      </c>
      <c r="C57" s="15"/>
      <c r="D57" s="72"/>
      <c r="E57" s="15"/>
      <c r="F57" s="72"/>
      <c r="G57" s="15"/>
      <c r="H57" s="72"/>
      <c r="I57" s="44"/>
      <c r="J57" s="72"/>
      <c r="K57" s="44"/>
      <c r="L57" s="70">
        <f>SUM(L55,L56)</f>
        <v>54868.800000000003</v>
      </c>
      <c r="M57" s="71">
        <f>SUM(M55,M56)</f>
        <v>5097.3115199999993</v>
      </c>
      <c r="N57" s="2"/>
      <c r="O57" s="89"/>
      <c r="P57" s="419"/>
    </row>
    <row r="58" spans="1:19" ht="16.149999999999999" thickBot="1" x14ac:dyDescent="0.35">
      <c r="A58" s="417"/>
      <c r="B58" s="30"/>
      <c r="C58" s="30"/>
      <c r="D58" s="32"/>
      <c r="E58" s="30"/>
      <c r="F58" s="32"/>
      <c r="G58" s="30"/>
      <c r="H58" s="32"/>
      <c r="I58" s="32"/>
      <c r="J58" s="32"/>
      <c r="K58" s="32"/>
      <c r="L58" s="32"/>
      <c r="M58" s="32"/>
      <c r="N58" s="30"/>
      <c r="O58" s="2"/>
      <c r="P58" s="7"/>
    </row>
    <row r="59" spans="1:19" s="13" customFormat="1" ht="50.45" customHeight="1" thickBot="1" x14ac:dyDescent="0.35">
      <c r="B59" s="193" t="s">
        <v>5</v>
      </c>
      <c r="C59" s="194"/>
      <c r="D59" s="193" t="s">
        <v>16</v>
      </c>
      <c r="E59" s="194"/>
      <c r="F59" s="193"/>
      <c r="G59" s="194"/>
      <c r="H59" s="193"/>
      <c r="I59" s="195"/>
      <c r="J59" s="193"/>
      <c r="K59" s="195"/>
      <c r="L59" s="591" t="s">
        <v>55</v>
      </c>
      <c r="M59" s="648"/>
      <c r="N59" s="194"/>
      <c r="O59" s="193" t="s">
        <v>6</v>
      </c>
      <c r="P59" s="418"/>
      <c r="Q59" s="388"/>
      <c r="R59" s="388"/>
      <c r="S59" s="10"/>
    </row>
    <row r="60" spans="1:19" s="417" customFormat="1" ht="16.149999999999999" customHeight="1" x14ac:dyDescent="0.3">
      <c r="B60" s="199" t="s">
        <v>53</v>
      </c>
      <c r="C60" s="15"/>
      <c r="D60" s="197"/>
      <c r="E60" s="15"/>
      <c r="F60" s="197"/>
      <c r="G60" s="15"/>
      <c r="H60" s="197"/>
      <c r="I60" s="44"/>
      <c r="J60" s="197"/>
      <c r="K60" s="44"/>
      <c r="L60" s="389"/>
      <c r="M60" s="390"/>
      <c r="N60" s="2"/>
      <c r="O60" s="198"/>
      <c r="P60" s="419"/>
      <c r="Q60" s="185"/>
      <c r="R60" s="132"/>
      <c r="S60" s="5"/>
    </row>
    <row r="61" spans="1:19" s="417" customFormat="1" ht="19.149999999999999" customHeight="1" x14ac:dyDescent="0.3">
      <c r="B61" s="73" t="s">
        <v>54</v>
      </c>
      <c r="C61" s="49"/>
      <c r="D61" s="81">
        <v>222</v>
      </c>
      <c r="E61" s="49"/>
      <c r="F61" s="81"/>
      <c r="G61" s="49"/>
      <c r="H61" s="81"/>
      <c r="I61" s="50"/>
      <c r="J61" s="81"/>
      <c r="K61" s="50"/>
      <c r="L61" s="371">
        <v>222</v>
      </c>
      <c r="M61" s="372"/>
      <c r="N61" s="53"/>
      <c r="O61" s="88">
        <v>9</v>
      </c>
      <c r="P61" s="419"/>
      <c r="Q61" s="185"/>
      <c r="R61" s="132"/>
      <c r="S61" s="5"/>
    </row>
    <row r="62" spans="1:19" s="417" customFormat="1" ht="12" customHeight="1" thickBot="1" x14ac:dyDescent="0.35">
      <c r="B62" s="30"/>
      <c r="C62" s="30"/>
      <c r="D62" s="32"/>
      <c r="E62" s="30"/>
      <c r="F62" s="32"/>
      <c r="G62" s="30"/>
      <c r="H62" s="32"/>
      <c r="I62" s="32"/>
      <c r="J62" s="32"/>
      <c r="K62" s="32"/>
      <c r="L62" s="32"/>
      <c r="M62" s="32"/>
      <c r="N62" s="30"/>
      <c r="O62" s="16"/>
      <c r="P62" s="7"/>
      <c r="Q62" s="424"/>
      <c r="R62" s="7"/>
      <c r="S62" s="7"/>
    </row>
    <row r="63" spans="1:19" s="417" customFormat="1" ht="16.149999999999999" thickBot="1" x14ac:dyDescent="0.35">
      <c r="B63" s="131" t="s">
        <v>56</v>
      </c>
      <c r="C63" s="49"/>
      <c r="D63" s="99">
        <v>222</v>
      </c>
      <c r="E63" s="49"/>
      <c r="F63" s="99"/>
      <c r="G63" s="49"/>
      <c r="H63" s="99"/>
      <c r="I63" s="50"/>
      <c r="J63" s="99"/>
      <c r="K63" s="50"/>
      <c r="L63" s="383">
        <f>SUM(L61:L61)</f>
        <v>222</v>
      </c>
      <c r="M63" s="384"/>
      <c r="N63" s="53"/>
      <c r="O63" s="394">
        <v>9</v>
      </c>
      <c r="P63" s="419"/>
      <c r="Q63" s="185"/>
      <c r="R63" s="132"/>
      <c r="S63" s="5"/>
    </row>
    <row r="64" spans="1:19" s="417" customFormat="1" ht="18" customHeight="1" thickBot="1" x14ac:dyDescent="0.35">
      <c r="B64" s="30"/>
      <c r="C64" s="30"/>
      <c r="D64" s="32"/>
      <c r="E64" s="30"/>
      <c r="F64" s="32"/>
      <c r="G64" s="30"/>
      <c r="H64" s="32"/>
      <c r="I64" s="32"/>
      <c r="J64" s="32"/>
      <c r="K64" s="32"/>
      <c r="L64" s="32"/>
      <c r="M64" s="32"/>
      <c r="N64" s="30"/>
      <c r="O64" s="16"/>
      <c r="P64" s="7"/>
      <c r="Q64" s="424"/>
      <c r="R64" s="7"/>
      <c r="S64" s="7"/>
    </row>
    <row r="65" spans="2:20" s="13" customFormat="1" ht="24.6" customHeight="1" thickBot="1" x14ac:dyDescent="0.35">
      <c r="B65" s="385"/>
      <c r="C65" s="386"/>
      <c r="D65" s="386"/>
      <c r="E65" s="386"/>
      <c r="F65" s="386"/>
      <c r="G65" s="386"/>
      <c r="H65" s="386"/>
      <c r="I65" s="386"/>
      <c r="J65" s="386"/>
      <c r="K65" s="386"/>
      <c r="L65" s="386"/>
      <c r="M65" s="386"/>
      <c r="N65" s="386"/>
      <c r="O65" s="387"/>
      <c r="P65" s="418"/>
      <c r="Q65" s="388"/>
      <c r="R65" s="388"/>
      <c r="S65" s="10"/>
    </row>
    <row r="66" spans="2:20" s="417" customFormat="1" ht="15.75" x14ac:dyDescent="0.25">
      <c r="B66" s="521" t="s">
        <v>179</v>
      </c>
      <c r="C66" s="522"/>
      <c r="D66" s="522"/>
      <c r="E66" s="522"/>
      <c r="F66" s="522"/>
      <c r="G66" s="522"/>
      <c r="H66" s="522"/>
      <c r="I66" s="522"/>
      <c r="J66" s="522"/>
      <c r="K66" s="522"/>
      <c r="L66" s="522"/>
      <c r="M66" s="522"/>
      <c r="N66" s="522"/>
      <c r="O66" s="523"/>
      <c r="P66" s="419"/>
      <c r="Q66" s="185"/>
      <c r="R66" s="132"/>
      <c r="S66" s="5"/>
    </row>
    <row r="67" spans="2:20" s="417" customFormat="1" ht="115.15" customHeight="1" x14ac:dyDescent="0.25">
      <c r="B67" s="524"/>
      <c r="C67" s="525"/>
      <c r="D67" s="525"/>
      <c r="E67" s="525"/>
      <c r="F67" s="525"/>
      <c r="G67" s="525"/>
      <c r="H67" s="525"/>
      <c r="I67" s="525"/>
      <c r="J67" s="525"/>
      <c r="K67" s="525"/>
      <c r="L67" s="525"/>
      <c r="M67" s="525"/>
      <c r="N67" s="525"/>
      <c r="O67" s="526"/>
      <c r="P67" s="419"/>
      <c r="Q67" s="185"/>
      <c r="R67" s="132"/>
      <c r="S67" s="5"/>
    </row>
    <row r="68" spans="2:20" s="417" customFormat="1" ht="14.25" customHeight="1" outlineLevel="1" x14ac:dyDescent="0.25">
      <c r="B68" s="524"/>
      <c r="C68" s="525"/>
      <c r="D68" s="525"/>
      <c r="E68" s="525"/>
      <c r="F68" s="525"/>
      <c r="G68" s="525"/>
      <c r="H68" s="525"/>
      <c r="I68" s="525"/>
      <c r="J68" s="525"/>
      <c r="K68" s="525"/>
      <c r="L68" s="525"/>
      <c r="M68" s="525"/>
      <c r="N68" s="525"/>
      <c r="O68" s="526"/>
      <c r="P68" s="419"/>
      <c r="Q68" s="8"/>
      <c r="R68" s="8"/>
      <c r="S68" s="8"/>
      <c r="T68" s="3"/>
    </row>
    <row r="69" spans="2:20" x14ac:dyDescent="0.25">
      <c r="B69" s="524"/>
      <c r="C69" s="525"/>
      <c r="D69" s="525"/>
      <c r="E69" s="525"/>
      <c r="F69" s="525"/>
      <c r="G69" s="525"/>
      <c r="H69" s="525"/>
      <c r="I69" s="525"/>
      <c r="J69" s="525"/>
      <c r="K69" s="525"/>
      <c r="L69" s="525"/>
      <c r="M69" s="525"/>
      <c r="N69" s="525"/>
      <c r="O69" s="526"/>
    </row>
    <row r="70" spans="2:20" x14ac:dyDescent="0.25">
      <c r="B70" s="524"/>
      <c r="C70" s="525"/>
      <c r="D70" s="525"/>
      <c r="E70" s="525"/>
      <c r="F70" s="525"/>
      <c r="G70" s="525"/>
      <c r="H70" s="525"/>
      <c r="I70" s="525"/>
      <c r="J70" s="525"/>
      <c r="K70" s="525"/>
      <c r="L70" s="525"/>
      <c r="M70" s="525"/>
      <c r="N70" s="525"/>
      <c r="O70" s="526"/>
    </row>
    <row r="71" spans="2:20" ht="27.6" customHeight="1" x14ac:dyDescent="0.25">
      <c r="B71" s="524"/>
      <c r="C71" s="525"/>
      <c r="D71" s="525"/>
      <c r="E71" s="525"/>
      <c r="F71" s="525"/>
      <c r="G71" s="525"/>
      <c r="H71" s="525"/>
      <c r="I71" s="525"/>
      <c r="J71" s="525"/>
      <c r="K71" s="525"/>
      <c r="L71" s="525"/>
      <c r="M71" s="525"/>
      <c r="N71" s="525"/>
      <c r="O71" s="526"/>
    </row>
    <row r="72" spans="2:20" ht="14.45" hidden="1" customHeight="1" x14ac:dyDescent="0.3">
      <c r="B72" s="524"/>
      <c r="C72" s="525"/>
      <c r="D72" s="525"/>
      <c r="E72" s="525"/>
      <c r="F72" s="525"/>
      <c r="G72" s="525"/>
      <c r="H72" s="525"/>
      <c r="I72" s="525"/>
      <c r="J72" s="525"/>
      <c r="K72" s="525"/>
      <c r="L72" s="525"/>
      <c r="M72" s="525"/>
      <c r="N72" s="525"/>
      <c r="O72" s="526"/>
    </row>
    <row r="73" spans="2:20" ht="14.45" hidden="1" customHeight="1" x14ac:dyDescent="0.3">
      <c r="B73" s="524"/>
      <c r="C73" s="525"/>
      <c r="D73" s="525"/>
      <c r="E73" s="525"/>
      <c r="F73" s="525"/>
      <c r="G73" s="525"/>
      <c r="H73" s="525"/>
      <c r="I73" s="525"/>
      <c r="J73" s="525"/>
      <c r="K73" s="525"/>
      <c r="L73" s="525"/>
      <c r="M73" s="525"/>
      <c r="N73" s="525"/>
      <c r="O73" s="526"/>
    </row>
    <row r="74" spans="2:20" ht="14.45" hidden="1" customHeight="1" x14ac:dyDescent="0.3">
      <c r="B74" s="524"/>
      <c r="C74" s="525"/>
      <c r="D74" s="525"/>
      <c r="E74" s="525"/>
      <c r="F74" s="525"/>
      <c r="G74" s="525"/>
      <c r="H74" s="525"/>
      <c r="I74" s="525"/>
      <c r="J74" s="525"/>
      <c r="K74" s="525"/>
      <c r="L74" s="525"/>
      <c r="M74" s="525"/>
      <c r="N74" s="525"/>
      <c r="O74" s="526"/>
    </row>
    <row r="75" spans="2:20" ht="14.45" hidden="1" customHeight="1" x14ac:dyDescent="0.3">
      <c r="B75" s="524"/>
      <c r="C75" s="525"/>
      <c r="D75" s="525"/>
      <c r="E75" s="525"/>
      <c r="F75" s="525"/>
      <c r="G75" s="525"/>
      <c r="H75" s="525"/>
      <c r="I75" s="525"/>
      <c r="J75" s="525"/>
      <c r="K75" s="525"/>
      <c r="L75" s="525"/>
      <c r="M75" s="525"/>
      <c r="N75" s="525"/>
      <c r="O75" s="526"/>
    </row>
    <row r="76" spans="2:20" ht="14.45" hidden="1" customHeight="1" x14ac:dyDescent="0.3">
      <c r="B76" s="524"/>
      <c r="C76" s="525"/>
      <c r="D76" s="525"/>
      <c r="E76" s="525"/>
      <c r="F76" s="525"/>
      <c r="G76" s="525"/>
      <c r="H76" s="525"/>
      <c r="I76" s="525"/>
      <c r="J76" s="525"/>
      <c r="K76" s="525"/>
      <c r="L76" s="525"/>
      <c r="M76" s="525"/>
      <c r="N76" s="525"/>
      <c r="O76" s="526"/>
    </row>
    <row r="77" spans="2:20" ht="15.75" thickBot="1" x14ac:dyDescent="0.3">
      <c r="B77" s="527"/>
      <c r="C77" s="528"/>
      <c r="D77" s="528"/>
      <c r="E77" s="528"/>
      <c r="F77" s="528"/>
      <c r="G77" s="528"/>
      <c r="H77" s="528"/>
      <c r="I77" s="528"/>
      <c r="J77" s="528"/>
      <c r="K77" s="528"/>
      <c r="L77" s="528"/>
      <c r="M77" s="528"/>
      <c r="N77" s="528"/>
      <c r="O77" s="529"/>
    </row>
    <row r="78" spans="2:20" x14ac:dyDescent="0.25">
      <c r="B78" s="425"/>
      <c r="C78" s="426"/>
      <c r="D78" s="425"/>
      <c r="E78" s="426"/>
      <c r="F78" s="425"/>
      <c r="G78" s="426"/>
      <c r="H78" s="425"/>
      <c r="I78" s="425"/>
      <c r="J78" s="425"/>
      <c r="K78" s="425"/>
      <c r="L78" s="425"/>
      <c r="M78" s="425"/>
      <c r="N78" s="425"/>
      <c r="O78" s="425"/>
    </row>
  </sheetData>
  <mergeCells count="3">
    <mergeCell ref="B66:O77"/>
    <mergeCell ref="L59:M59"/>
    <mergeCell ref="L2:M2"/>
  </mergeCells>
  <pageMargins left="0.5" right="0.25" top="0.5" bottom="0.5" header="0.3" footer="0.3"/>
  <pageSetup scale="5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election activeCell="B2" sqref="B2:O59"/>
    </sheetView>
  </sheetViews>
  <sheetFormatPr defaultRowHeight="15" x14ac:dyDescent="0.25"/>
  <cols>
    <col min="1" max="1" width="5.85546875" customWidth="1"/>
    <col min="2" max="2" width="43.7109375" customWidth="1"/>
    <col min="3" max="3" width="1.7109375" customWidth="1"/>
    <col min="4" max="4" width="16.28515625" customWidth="1"/>
    <col min="5" max="5" width="1.7109375" customWidth="1"/>
    <col min="6" max="6" width="9.85546875" customWidth="1"/>
    <col min="7" max="7" width="1.5703125" customWidth="1"/>
    <col min="8" max="8" width="13" customWidth="1"/>
    <col min="9" max="9" width="1.7109375" customWidth="1"/>
    <col min="10" max="10" width="18.28515625" customWidth="1"/>
    <col min="11" max="11" width="1" customWidth="1"/>
    <col min="12" max="12" width="12.5703125" bestFit="1" customWidth="1"/>
    <col min="13" max="13" width="9.7109375" customWidth="1"/>
    <col min="14" max="14" width="1.7109375" customWidth="1"/>
    <col min="15" max="15" width="28.42578125" customWidth="1"/>
  </cols>
  <sheetData>
    <row r="1" spans="1:16" ht="35.450000000000003" customHeight="1" thickBot="1" x14ac:dyDescent="0.35">
      <c r="A1" s="1"/>
      <c r="B1" s="643"/>
      <c r="C1" s="643"/>
      <c r="D1" s="643"/>
      <c r="E1" s="643"/>
      <c r="F1" s="643"/>
      <c r="G1" s="643"/>
      <c r="H1" s="643"/>
      <c r="I1" s="643"/>
      <c r="J1" s="643"/>
      <c r="K1" s="643"/>
      <c r="L1" s="643"/>
      <c r="M1" s="643"/>
      <c r="N1" s="643"/>
      <c r="O1" s="643"/>
      <c r="P1" s="7"/>
    </row>
    <row r="2" spans="1:16" ht="63.6" customHeight="1" x14ac:dyDescent="0.3">
      <c r="A2" s="13"/>
      <c r="B2" s="124" t="s">
        <v>5</v>
      </c>
      <c r="C2" s="95"/>
      <c r="D2" s="124" t="s">
        <v>16</v>
      </c>
      <c r="E2" s="95"/>
      <c r="F2" s="124" t="s">
        <v>17</v>
      </c>
      <c r="G2" s="95"/>
      <c r="H2" s="124" t="s">
        <v>18</v>
      </c>
      <c r="I2" s="28"/>
      <c r="J2" s="124" t="s">
        <v>64</v>
      </c>
      <c r="K2" s="28"/>
      <c r="L2" s="558" t="s">
        <v>20</v>
      </c>
      <c r="M2" s="559"/>
      <c r="N2" s="95"/>
      <c r="O2" s="124" t="s">
        <v>6</v>
      </c>
      <c r="P2" s="9"/>
    </row>
    <row r="3" spans="1:16" ht="16.5" thickBot="1" x14ac:dyDescent="0.3">
      <c r="A3" s="1"/>
      <c r="B3" s="93"/>
      <c r="C3" s="18"/>
      <c r="D3" s="96"/>
      <c r="E3" s="18"/>
      <c r="F3" s="96"/>
      <c r="G3" s="18"/>
      <c r="H3" s="96"/>
      <c r="I3" s="18"/>
      <c r="J3" s="115" t="s">
        <v>0</v>
      </c>
      <c r="K3" s="114"/>
      <c r="L3" s="116" t="s">
        <v>0</v>
      </c>
      <c r="M3" s="117" t="s">
        <v>1</v>
      </c>
      <c r="N3" s="18"/>
      <c r="O3" s="97"/>
      <c r="P3" s="8"/>
    </row>
    <row r="4" spans="1:16" ht="16.5" thickBot="1" x14ac:dyDescent="0.3">
      <c r="A4" s="1"/>
      <c r="B4" s="30"/>
      <c r="C4" s="30"/>
      <c r="D4" s="32"/>
      <c r="E4" s="30"/>
      <c r="F4" s="32"/>
      <c r="G4" s="30"/>
      <c r="H4" s="32"/>
      <c r="I4" s="32"/>
      <c r="J4" s="32"/>
      <c r="K4" s="32"/>
      <c r="L4" s="32"/>
      <c r="M4" s="32"/>
      <c r="N4" s="30"/>
      <c r="O4" s="2"/>
      <c r="P4" s="7"/>
    </row>
    <row r="5" spans="1:16" ht="41.25" customHeight="1" thickBot="1" x14ac:dyDescent="0.35">
      <c r="A5" s="1"/>
      <c r="B5" s="158" t="s">
        <v>127</v>
      </c>
      <c r="C5" s="15"/>
      <c r="D5" s="157"/>
      <c r="E5" s="15"/>
      <c r="F5" s="157"/>
      <c r="G5" s="15"/>
      <c r="H5" s="157"/>
      <c r="I5" s="44"/>
      <c r="J5" s="157"/>
      <c r="K5" s="44"/>
      <c r="L5" s="658"/>
      <c r="M5" s="659"/>
      <c r="N5" s="2"/>
      <c r="O5" s="159"/>
      <c r="P5" s="6"/>
    </row>
    <row r="6" spans="1:16" ht="16.5" thickBot="1" x14ac:dyDescent="0.3">
      <c r="A6" s="1"/>
      <c r="B6" s="30"/>
      <c r="C6" s="30"/>
      <c r="D6" s="32"/>
      <c r="E6" s="30"/>
      <c r="F6" s="32"/>
      <c r="G6" s="30"/>
      <c r="H6" s="32"/>
      <c r="I6" s="32"/>
      <c r="J6" s="32"/>
      <c r="K6" s="32"/>
      <c r="L6" s="32"/>
      <c r="M6" s="32"/>
      <c r="N6" s="30"/>
      <c r="O6" s="2"/>
      <c r="P6" s="7"/>
    </row>
    <row r="7" spans="1:16" ht="15.75" x14ac:dyDescent="0.25">
      <c r="A7" s="1"/>
      <c r="B7" s="90" t="s">
        <v>21</v>
      </c>
      <c r="C7" s="15"/>
      <c r="D7" s="91"/>
      <c r="E7" s="15"/>
      <c r="F7" s="91"/>
      <c r="G7" s="15"/>
      <c r="H7" s="91"/>
      <c r="I7" s="44"/>
      <c r="J7" s="91"/>
      <c r="K7" s="44"/>
      <c r="L7" s="583"/>
      <c r="M7" s="584"/>
      <c r="N7" s="2"/>
      <c r="O7" s="92"/>
      <c r="P7" s="6"/>
    </row>
    <row r="8" spans="1:16" ht="19.149999999999999" customHeight="1" x14ac:dyDescent="0.3">
      <c r="A8" s="1"/>
      <c r="B8" s="73" t="s">
        <v>166</v>
      </c>
      <c r="C8" s="48"/>
      <c r="D8" s="81">
        <v>1</v>
      </c>
      <c r="E8" s="49"/>
      <c r="F8" s="81">
        <v>0</v>
      </c>
      <c r="G8" s="49"/>
      <c r="H8" s="81">
        <v>1</v>
      </c>
      <c r="I8" s="50"/>
      <c r="J8" s="81">
        <v>100</v>
      </c>
      <c r="K8" s="50"/>
      <c r="L8" s="83">
        <f t="shared" ref="L8:L10" si="0">H8*J8</f>
        <v>100</v>
      </c>
      <c r="M8" s="84">
        <f t="shared" ref="M8:M11" si="1">L8*0.0929</f>
        <v>9.2899999999999991</v>
      </c>
      <c r="N8" s="51"/>
      <c r="O8" s="88" t="s">
        <v>71</v>
      </c>
      <c r="P8" s="6"/>
    </row>
    <row r="9" spans="1:16" ht="18" customHeight="1" x14ac:dyDescent="0.3">
      <c r="A9" s="1"/>
      <c r="B9" s="73" t="s">
        <v>22</v>
      </c>
      <c r="C9" s="48"/>
      <c r="D9" s="81">
        <v>1</v>
      </c>
      <c r="E9" s="49"/>
      <c r="F9" s="81">
        <v>0</v>
      </c>
      <c r="G9" s="49"/>
      <c r="H9" s="81">
        <v>5</v>
      </c>
      <c r="I9" s="50"/>
      <c r="J9" s="81">
        <v>120</v>
      </c>
      <c r="K9" s="50"/>
      <c r="L9" s="83">
        <f t="shared" si="0"/>
        <v>600</v>
      </c>
      <c r="M9" s="84">
        <f t="shared" si="1"/>
        <v>55.739999999999995</v>
      </c>
      <c r="N9" s="51"/>
      <c r="O9" s="88" t="s">
        <v>71</v>
      </c>
      <c r="P9" s="6"/>
    </row>
    <row r="10" spans="1:16" ht="19.149999999999999" customHeight="1" x14ac:dyDescent="0.3">
      <c r="A10" s="1"/>
      <c r="B10" s="73" t="s">
        <v>165</v>
      </c>
      <c r="C10" s="48"/>
      <c r="D10" s="81">
        <v>1</v>
      </c>
      <c r="E10" s="49"/>
      <c r="F10" s="81">
        <v>0</v>
      </c>
      <c r="G10" s="49"/>
      <c r="H10" s="81">
        <v>1</v>
      </c>
      <c r="I10" s="50"/>
      <c r="J10" s="81">
        <v>150</v>
      </c>
      <c r="K10" s="50"/>
      <c r="L10" s="83">
        <f t="shared" si="0"/>
        <v>150</v>
      </c>
      <c r="M10" s="84">
        <f t="shared" si="1"/>
        <v>13.934999999999999</v>
      </c>
      <c r="N10" s="51"/>
      <c r="O10" s="88" t="s">
        <v>71</v>
      </c>
      <c r="P10" s="6"/>
    </row>
    <row r="11" spans="1:16" ht="21" customHeight="1" thickBot="1" x14ac:dyDescent="0.3">
      <c r="A11" s="1"/>
      <c r="B11" s="75" t="s">
        <v>220</v>
      </c>
      <c r="C11" s="48"/>
      <c r="D11" s="82">
        <v>1</v>
      </c>
      <c r="E11" s="49"/>
      <c r="F11" s="82">
        <v>0</v>
      </c>
      <c r="G11" s="49"/>
      <c r="H11" s="82">
        <v>1</v>
      </c>
      <c r="I11" s="50"/>
      <c r="J11" s="82">
        <v>200</v>
      </c>
      <c r="K11" s="50"/>
      <c r="L11" s="85">
        <v>200</v>
      </c>
      <c r="M11" s="86">
        <f t="shared" si="1"/>
        <v>18.579999999999998</v>
      </c>
      <c r="N11" s="51"/>
      <c r="O11" s="88" t="s">
        <v>71</v>
      </c>
      <c r="P11" s="6"/>
    </row>
    <row r="12" spans="1:16" ht="16.5" thickBot="1" x14ac:dyDescent="0.3">
      <c r="A12" s="1"/>
      <c r="B12" s="30"/>
      <c r="C12" s="30"/>
      <c r="D12" s="32"/>
      <c r="E12" s="30"/>
      <c r="F12" s="32"/>
      <c r="G12" s="30"/>
      <c r="H12" s="32"/>
      <c r="I12" s="32"/>
      <c r="J12" s="32"/>
      <c r="K12" s="32"/>
      <c r="L12" s="32"/>
      <c r="M12" s="32"/>
      <c r="N12" s="30"/>
      <c r="O12" s="2"/>
      <c r="P12" s="7"/>
    </row>
    <row r="13" spans="1:16" ht="15.6" x14ac:dyDescent="0.3">
      <c r="A13" s="1"/>
      <c r="B13" s="120" t="s">
        <v>194</v>
      </c>
      <c r="C13" s="15"/>
      <c r="D13" s="121"/>
      <c r="E13" s="15"/>
      <c r="F13" s="121"/>
      <c r="G13" s="15"/>
      <c r="H13" s="121"/>
      <c r="I13" s="44"/>
      <c r="J13" s="121"/>
      <c r="K13" s="44"/>
      <c r="L13" s="595"/>
      <c r="M13" s="596"/>
      <c r="N13" s="2"/>
      <c r="O13" s="122"/>
      <c r="P13" s="6"/>
    </row>
    <row r="14" spans="1:16" ht="15.75" x14ac:dyDescent="0.25">
      <c r="A14" s="1"/>
      <c r="B14" s="73" t="s">
        <v>26</v>
      </c>
      <c r="C14" s="49"/>
      <c r="D14" s="81">
        <v>1</v>
      </c>
      <c r="E14" s="49"/>
      <c r="F14" s="81">
        <v>0</v>
      </c>
      <c r="G14" s="49"/>
      <c r="H14" s="81">
        <v>9</v>
      </c>
      <c r="I14" s="50"/>
      <c r="J14" s="81">
        <v>64</v>
      </c>
      <c r="K14" s="50"/>
      <c r="L14" s="83">
        <f t="shared" ref="L14:L15" si="2">H14*J14</f>
        <v>576</v>
      </c>
      <c r="M14" s="84">
        <f t="shared" ref="M14:M15" si="3">L14*0.0929</f>
        <v>53.510399999999997</v>
      </c>
      <c r="N14" s="53"/>
      <c r="O14" s="88" t="s">
        <v>81</v>
      </c>
      <c r="P14" s="6"/>
    </row>
    <row r="15" spans="1:16" ht="15.75" x14ac:dyDescent="0.25">
      <c r="A15" s="1"/>
      <c r="B15" s="73" t="s">
        <v>205</v>
      </c>
      <c r="C15" s="49"/>
      <c r="D15" s="81">
        <v>1</v>
      </c>
      <c r="E15" s="49"/>
      <c r="F15" s="81">
        <v>0</v>
      </c>
      <c r="G15" s="49"/>
      <c r="H15" s="81">
        <v>4</v>
      </c>
      <c r="I15" s="50"/>
      <c r="J15" s="81">
        <v>100</v>
      </c>
      <c r="K15" s="50"/>
      <c r="L15" s="83">
        <f t="shared" si="2"/>
        <v>400</v>
      </c>
      <c r="M15" s="84">
        <f t="shared" si="3"/>
        <v>37.159999999999997</v>
      </c>
      <c r="N15" s="53"/>
      <c r="O15" s="88" t="s">
        <v>81</v>
      </c>
      <c r="P15" s="6"/>
    </row>
    <row r="16" spans="1:16" s="466" customFormat="1" ht="15.75" x14ac:dyDescent="0.25">
      <c r="A16" s="1"/>
      <c r="B16" s="236" t="s">
        <v>160</v>
      </c>
      <c r="C16" s="49"/>
      <c r="D16" s="235">
        <v>1</v>
      </c>
      <c r="E16" s="49"/>
      <c r="F16" s="235">
        <v>0</v>
      </c>
      <c r="G16" s="49"/>
      <c r="H16" s="235">
        <v>0</v>
      </c>
      <c r="I16" s="50"/>
      <c r="J16" s="235">
        <v>120</v>
      </c>
      <c r="K16" s="50"/>
      <c r="L16" s="237">
        <v>0</v>
      </c>
      <c r="M16" s="238">
        <v>0</v>
      </c>
      <c r="N16" s="53"/>
      <c r="O16" s="88" t="s">
        <v>81</v>
      </c>
      <c r="P16" s="6"/>
    </row>
    <row r="17" spans="1:16" ht="16.5" thickBot="1" x14ac:dyDescent="0.3">
      <c r="A17" s="1"/>
      <c r="B17" s="75" t="s">
        <v>177</v>
      </c>
      <c r="C17" s="49"/>
      <c r="D17" s="82">
        <v>1</v>
      </c>
      <c r="E17" s="49"/>
      <c r="F17" s="82">
        <v>0</v>
      </c>
      <c r="G17" s="49"/>
      <c r="H17" s="82">
        <v>20</v>
      </c>
      <c r="I17" s="50"/>
      <c r="J17" s="82">
        <v>100</v>
      </c>
      <c r="K17" s="50"/>
      <c r="L17" s="85">
        <f>H17*J17</f>
        <v>2000</v>
      </c>
      <c r="M17" s="86">
        <f>L17*0.0929</f>
        <v>185.79999999999998</v>
      </c>
      <c r="N17" s="53"/>
      <c r="O17" s="88" t="s">
        <v>81</v>
      </c>
      <c r="P17" s="6"/>
    </row>
    <row r="18" spans="1:16" ht="16.5" thickBot="1" x14ac:dyDescent="0.3">
      <c r="A18" s="1"/>
      <c r="B18" s="30"/>
      <c r="C18" s="30"/>
      <c r="D18" s="32"/>
      <c r="E18" s="30"/>
      <c r="F18" s="32"/>
      <c r="G18" s="30"/>
      <c r="H18" s="32"/>
      <c r="I18" s="32"/>
      <c r="J18" s="32"/>
      <c r="K18" s="32"/>
      <c r="L18" s="32"/>
      <c r="M18" s="32"/>
      <c r="N18" s="30"/>
      <c r="O18" s="2"/>
      <c r="P18" s="7"/>
    </row>
    <row r="19" spans="1:16" ht="16.5" thickBot="1" x14ac:dyDescent="0.3">
      <c r="A19" s="1"/>
      <c r="B19" s="78" t="s">
        <v>29</v>
      </c>
      <c r="C19" s="15"/>
      <c r="D19" s="80"/>
      <c r="E19" s="15"/>
      <c r="F19" s="80"/>
      <c r="G19" s="15"/>
      <c r="H19" s="80"/>
      <c r="I19" s="44"/>
      <c r="J19" s="80"/>
      <c r="K19" s="44"/>
      <c r="L19" s="576"/>
      <c r="M19" s="577"/>
      <c r="N19" s="2"/>
      <c r="O19" s="87"/>
      <c r="P19" s="6"/>
    </row>
    <row r="20" spans="1:16" ht="18" customHeight="1" x14ac:dyDescent="0.25">
      <c r="A20" s="1"/>
      <c r="B20" s="77" t="s">
        <v>102</v>
      </c>
      <c r="C20" s="49"/>
      <c r="D20" s="81">
        <v>6</v>
      </c>
      <c r="E20" s="49"/>
      <c r="F20" s="81">
        <v>0</v>
      </c>
      <c r="G20" s="49"/>
      <c r="H20" s="81">
        <v>2</v>
      </c>
      <c r="I20" s="50"/>
      <c r="J20" s="81">
        <v>168</v>
      </c>
      <c r="K20" s="50"/>
      <c r="L20" s="83">
        <f>H20*J20</f>
        <v>336</v>
      </c>
      <c r="M20" s="84">
        <f>L20*0.0929</f>
        <v>31.214399999999998</v>
      </c>
      <c r="N20" s="53"/>
      <c r="O20" s="88" t="s">
        <v>82</v>
      </c>
      <c r="P20" s="6"/>
    </row>
    <row r="21" spans="1:16" ht="18" customHeight="1" x14ac:dyDescent="0.25">
      <c r="A21" s="1"/>
      <c r="B21" s="73" t="s">
        <v>98</v>
      </c>
      <c r="C21" s="49"/>
      <c r="D21" s="81">
        <v>15</v>
      </c>
      <c r="E21" s="49"/>
      <c r="F21" s="81">
        <v>0</v>
      </c>
      <c r="G21" s="49"/>
      <c r="H21" s="81">
        <v>0</v>
      </c>
      <c r="I21" s="50"/>
      <c r="J21" s="81">
        <v>304</v>
      </c>
      <c r="K21" s="50"/>
      <c r="L21" s="83">
        <f>H21*J21</f>
        <v>0</v>
      </c>
      <c r="M21" s="84">
        <f>L21*0.0929</f>
        <v>0</v>
      </c>
      <c r="N21" s="53"/>
      <c r="O21" s="88" t="s">
        <v>82</v>
      </c>
      <c r="P21" s="6"/>
    </row>
    <row r="22" spans="1:16" ht="20.45" customHeight="1" x14ac:dyDescent="0.25">
      <c r="A22" s="1"/>
      <c r="B22" s="73" t="s">
        <v>99</v>
      </c>
      <c r="C22" s="49"/>
      <c r="D22" s="81">
        <v>30</v>
      </c>
      <c r="E22" s="49"/>
      <c r="F22" s="81">
        <v>0</v>
      </c>
      <c r="G22" s="49"/>
      <c r="H22" s="81">
        <v>0</v>
      </c>
      <c r="I22" s="50"/>
      <c r="J22" s="81">
        <v>450</v>
      </c>
      <c r="K22" s="50"/>
      <c r="L22" s="83">
        <f t="shared" ref="L22:L23" si="4">H22*J22</f>
        <v>0</v>
      </c>
      <c r="M22" s="84">
        <f t="shared" ref="M22:M23" si="5">L22*0.0929</f>
        <v>0</v>
      </c>
      <c r="N22" s="53"/>
      <c r="O22" s="88" t="s">
        <v>82</v>
      </c>
      <c r="P22" s="6"/>
    </row>
    <row r="23" spans="1:16" ht="21" customHeight="1" thickBot="1" x14ac:dyDescent="0.3">
      <c r="A23" s="1"/>
      <c r="B23" s="76" t="s">
        <v>100</v>
      </c>
      <c r="C23" s="49"/>
      <c r="D23" s="82">
        <v>45</v>
      </c>
      <c r="E23" s="49"/>
      <c r="F23" s="82">
        <v>0</v>
      </c>
      <c r="G23" s="49"/>
      <c r="H23" s="82">
        <v>1</v>
      </c>
      <c r="I23" s="50"/>
      <c r="J23" s="82">
        <v>600</v>
      </c>
      <c r="K23" s="50"/>
      <c r="L23" s="85">
        <f t="shared" si="4"/>
        <v>600</v>
      </c>
      <c r="M23" s="86">
        <f t="shared" si="5"/>
        <v>55.739999999999995</v>
      </c>
      <c r="N23" s="53"/>
      <c r="O23" s="88" t="s">
        <v>82</v>
      </c>
      <c r="P23" s="6"/>
    </row>
    <row r="24" spans="1:16" ht="16.5" thickBot="1" x14ac:dyDescent="0.3">
      <c r="A24" s="1"/>
      <c r="B24" s="30"/>
      <c r="C24" s="30"/>
      <c r="D24" s="32"/>
      <c r="E24" s="30"/>
      <c r="F24" s="32"/>
      <c r="G24" s="30"/>
      <c r="H24" s="32"/>
      <c r="I24" s="32"/>
      <c r="J24" s="32"/>
      <c r="K24" s="32"/>
      <c r="L24" s="32"/>
      <c r="M24" s="32"/>
      <c r="N24" s="30"/>
      <c r="O24" s="2"/>
      <c r="P24" s="7"/>
    </row>
    <row r="25" spans="1:16" ht="16.5" thickBot="1" x14ac:dyDescent="0.3">
      <c r="A25" s="1"/>
      <c r="B25" s="142" t="s">
        <v>188</v>
      </c>
      <c r="C25" s="15"/>
      <c r="D25" s="141"/>
      <c r="E25" s="15"/>
      <c r="F25" s="141"/>
      <c r="G25" s="15"/>
      <c r="H25" s="141"/>
      <c r="I25" s="44"/>
      <c r="J25" s="141"/>
      <c r="K25" s="44"/>
      <c r="L25" s="572"/>
      <c r="M25" s="573"/>
      <c r="N25" s="2"/>
      <c r="O25" s="143"/>
      <c r="P25" s="6"/>
    </row>
    <row r="26" spans="1:16" ht="19.149999999999999" customHeight="1" x14ac:dyDescent="0.25">
      <c r="A26" s="1"/>
      <c r="B26" s="77" t="s">
        <v>34</v>
      </c>
      <c r="C26" s="49"/>
      <c r="D26" s="81">
        <v>0</v>
      </c>
      <c r="E26" s="49"/>
      <c r="F26" s="81">
        <v>0</v>
      </c>
      <c r="G26" s="49"/>
      <c r="H26" s="81">
        <v>0</v>
      </c>
      <c r="I26" s="50"/>
      <c r="J26" s="81">
        <v>60</v>
      </c>
      <c r="K26" s="50"/>
      <c r="L26" s="83">
        <f t="shared" ref="L26:L28" si="6">H26*J26</f>
        <v>0</v>
      </c>
      <c r="M26" s="84">
        <f t="shared" ref="M26:M28" si="7">L26*0.0929</f>
        <v>0</v>
      </c>
      <c r="N26" s="53"/>
      <c r="O26" s="88" t="s">
        <v>84</v>
      </c>
      <c r="P26" s="6"/>
    </row>
    <row r="27" spans="1:16" ht="20.45" customHeight="1" x14ac:dyDescent="0.25">
      <c r="A27" s="1"/>
      <c r="B27" s="73" t="s">
        <v>172</v>
      </c>
      <c r="C27" s="49"/>
      <c r="D27" s="81">
        <v>0</v>
      </c>
      <c r="E27" s="49"/>
      <c r="F27" s="81">
        <v>0</v>
      </c>
      <c r="G27" s="49"/>
      <c r="H27" s="81">
        <v>1</v>
      </c>
      <c r="I27" s="50"/>
      <c r="J27" s="81">
        <v>120</v>
      </c>
      <c r="K27" s="50"/>
      <c r="L27" s="83">
        <f t="shared" si="6"/>
        <v>120</v>
      </c>
      <c r="M27" s="84">
        <f t="shared" si="7"/>
        <v>11.148</v>
      </c>
      <c r="N27" s="53"/>
      <c r="O27" s="88" t="s">
        <v>84</v>
      </c>
      <c r="P27" s="6"/>
    </row>
    <row r="28" spans="1:16" ht="23.45" customHeight="1" thickBot="1" x14ac:dyDescent="0.3">
      <c r="A28" s="1"/>
      <c r="B28" s="75" t="s">
        <v>173</v>
      </c>
      <c r="C28" s="49"/>
      <c r="D28" s="82">
        <v>0</v>
      </c>
      <c r="E28" s="49"/>
      <c r="F28" s="82">
        <v>0</v>
      </c>
      <c r="G28" s="49"/>
      <c r="H28" s="82">
        <v>1</v>
      </c>
      <c r="I28" s="50"/>
      <c r="J28" s="82">
        <v>200</v>
      </c>
      <c r="K28" s="50"/>
      <c r="L28" s="85">
        <f t="shared" si="6"/>
        <v>200</v>
      </c>
      <c r="M28" s="86">
        <f t="shared" si="7"/>
        <v>18.579999999999998</v>
      </c>
      <c r="N28" s="53"/>
      <c r="O28" s="89" t="s">
        <v>84</v>
      </c>
      <c r="P28" s="6"/>
    </row>
    <row r="29" spans="1:16" ht="16.5" thickBot="1" x14ac:dyDescent="0.3">
      <c r="A29" s="1"/>
      <c r="B29" s="30"/>
      <c r="C29" s="30"/>
      <c r="D29" s="32"/>
      <c r="E29" s="30"/>
      <c r="F29" s="32"/>
      <c r="G29" s="30"/>
      <c r="H29" s="32"/>
      <c r="I29" s="32"/>
      <c r="J29" s="32"/>
      <c r="K29" s="32"/>
      <c r="L29" s="32"/>
      <c r="M29" s="32"/>
      <c r="N29" s="30"/>
      <c r="O29" s="2"/>
      <c r="P29" s="7"/>
    </row>
    <row r="30" spans="1:16" ht="22.15" customHeight="1" thickBot="1" x14ac:dyDescent="0.3">
      <c r="A30" s="1"/>
      <c r="B30" s="144" t="s">
        <v>189</v>
      </c>
      <c r="C30" s="15"/>
      <c r="D30" s="139"/>
      <c r="E30" s="15"/>
      <c r="F30" s="139"/>
      <c r="G30" s="15"/>
      <c r="H30" s="139"/>
      <c r="I30" s="44"/>
      <c r="J30" s="139"/>
      <c r="K30" s="44"/>
      <c r="L30" s="585"/>
      <c r="M30" s="586"/>
      <c r="N30" s="2"/>
      <c r="O30" s="140"/>
      <c r="P30" s="6"/>
    </row>
    <row r="31" spans="1:16" ht="19.149999999999999" customHeight="1" x14ac:dyDescent="0.25">
      <c r="A31" s="1"/>
      <c r="B31" s="77" t="s">
        <v>38</v>
      </c>
      <c r="C31" s="49"/>
      <c r="D31" s="81">
        <v>0</v>
      </c>
      <c r="E31" s="49"/>
      <c r="F31" s="81">
        <v>0</v>
      </c>
      <c r="G31" s="49"/>
      <c r="H31" s="81">
        <v>0</v>
      </c>
      <c r="I31" s="50"/>
      <c r="J31" s="81">
        <v>60</v>
      </c>
      <c r="K31" s="50"/>
      <c r="L31" s="83">
        <f t="shared" ref="L31:L34" si="8">H31*J31</f>
        <v>0</v>
      </c>
      <c r="M31" s="84">
        <f t="shared" ref="M31:M34" si="9">L31*0.0929</f>
        <v>0</v>
      </c>
      <c r="N31" s="53"/>
      <c r="O31" s="88" t="s">
        <v>85</v>
      </c>
      <c r="P31" s="6"/>
    </row>
    <row r="32" spans="1:16" ht="19.149999999999999" customHeight="1" x14ac:dyDescent="0.25">
      <c r="A32" s="1"/>
      <c r="B32" s="73" t="s">
        <v>169</v>
      </c>
      <c r="C32" s="49"/>
      <c r="D32" s="81">
        <v>0</v>
      </c>
      <c r="E32" s="49"/>
      <c r="F32" s="81">
        <v>0</v>
      </c>
      <c r="G32" s="49"/>
      <c r="H32" s="81">
        <v>0</v>
      </c>
      <c r="I32" s="50"/>
      <c r="J32" s="81">
        <v>120</v>
      </c>
      <c r="K32" s="50"/>
      <c r="L32" s="83">
        <f t="shared" si="8"/>
        <v>0</v>
      </c>
      <c r="M32" s="84">
        <f t="shared" si="9"/>
        <v>0</v>
      </c>
      <c r="N32" s="53"/>
      <c r="O32" s="88" t="s">
        <v>85</v>
      </c>
      <c r="P32" s="6"/>
    </row>
    <row r="33" spans="1:16" ht="18" customHeight="1" x14ac:dyDescent="0.25">
      <c r="A33" s="1"/>
      <c r="B33" s="73" t="s">
        <v>170</v>
      </c>
      <c r="C33" s="49"/>
      <c r="D33" s="81">
        <v>0</v>
      </c>
      <c r="E33" s="49"/>
      <c r="F33" s="81">
        <v>0</v>
      </c>
      <c r="G33" s="49"/>
      <c r="H33" s="81">
        <v>1</v>
      </c>
      <c r="I33" s="50"/>
      <c r="J33" s="81">
        <v>252</v>
      </c>
      <c r="K33" s="50"/>
      <c r="L33" s="83">
        <f t="shared" si="8"/>
        <v>252</v>
      </c>
      <c r="M33" s="84">
        <f t="shared" si="9"/>
        <v>23.410799999999998</v>
      </c>
      <c r="N33" s="53"/>
      <c r="O33" s="88" t="s">
        <v>85</v>
      </c>
      <c r="P33" s="6"/>
    </row>
    <row r="34" spans="1:16" ht="22.15" customHeight="1" thickBot="1" x14ac:dyDescent="0.3">
      <c r="A34" s="1"/>
      <c r="B34" s="75" t="s">
        <v>171</v>
      </c>
      <c r="C34" s="49"/>
      <c r="D34" s="82">
        <v>0</v>
      </c>
      <c r="E34" s="49"/>
      <c r="F34" s="82">
        <v>0</v>
      </c>
      <c r="G34" s="49"/>
      <c r="H34" s="82">
        <v>0</v>
      </c>
      <c r="I34" s="50"/>
      <c r="J34" s="82">
        <v>399</v>
      </c>
      <c r="K34" s="50"/>
      <c r="L34" s="85">
        <f t="shared" si="8"/>
        <v>0</v>
      </c>
      <c r="M34" s="86">
        <f t="shared" si="9"/>
        <v>0</v>
      </c>
      <c r="N34" s="53"/>
      <c r="O34" s="89" t="s">
        <v>85</v>
      </c>
      <c r="P34" s="6"/>
    </row>
    <row r="35" spans="1:16" ht="16.5" thickBot="1" x14ac:dyDescent="0.3">
      <c r="A35" s="1"/>
      <c r="B35" s="30"/>
      <c r="C35" s="30"/>
      <c r="D35" s="32"/>
      <c r="E35" s="30"/>
      <c r="F35" s="32"/>
      <c r="G35" s="30"/>
      <c r="H35" s="32"/>
      <c r="I35" s="32"/>
      <c r="J35" s="32"/>
      <c r="K35" s="32"/>
      <c r="L35" s="32"/>
      <c r="M35" s="32"/>
      <c r="N35" s="30"/>
      <c r="O35" s="2"/>
      <c r="P35" s="7"/>
    </row>
    <row r="36" spans="1:16" ht="16.5" thickBot="1" x14ac:dyDescent="0.3">
      <c r="A36" s="1"/>
      <c r="B36" s="79" t="s">
        <v>60</v>
      </c>
      <c r="C36" s="15"/>
      <c r="D36" s="110"/>
      <c r="E36" s="15"/>
      <c r="F36" s="110"/>
      <c r="G36" s="15"/>
      <c r="H36" s="110"/>
      <c r="I36" s="44"/>
      <c r="J36" s="110"/>
      <c r="K36" s="44"/>
      <c r="L36" s="587"/>
      <c r="M36" s="588"/>
      <c r="N36" s="2"/>
      <c r="O36" s="113"/>
      <c r="P36" s="6"/>
    </row>
    <row r="37" spans="1:16" ht="21.6" customHeight="1" x14ac:dyDescent="0.25">
      <c r="A37" s="1"/>
      <c r="B37" s="111" t="s">
        <v>42</v>
      </c>
      <c r="C37" s="49"/>
      <c r="D37" s="81">
        <v>0</v>
      </c>
      <c r="E37" s="49"/>
      <c r="F37" s="81">
        <v>0</v>
      </c>
      <c r="G37" s="49"/>
      <c r="H37" s="81">
        <v>0</v>
      </c>
      <c r="I37" s="50"/>
      <c r="J37" s="81">
        <v>0</v>
      </c>
      <c r="K37" s="50"/>
      <c r="L37" s="83">
        <f t="shared" ref="L37:L39" si="10">H37*J37</f>
        <v>0</v>
      </c>
      <c r="M37" s="84">
        <f t="shared" ref="M37:M39" si="11">L37*0.0929</f>
        <v>0</v>
      </c>
      <c r="N37" s="53"/>
      <c r="O37" s="88" t="s">
        <v>83</v>
      </c>
      <c r="P37" s="6"/>
    </row>
    <row r="38" spans="1:16" ht="20.45" customHeight="1" x14ac:dyDescent="0.25">
      <c r="A38" s="1"/>
      <c r="B38" s="73" t="s">
        <v>110</v>
      </c>
      <c r="C38" s="49"/>
      <c r="D38" s="81">
        <v>0</v>
      </c>
      <c r="E38" s="49"/>
      <c r="F38" s="81">
        <v>0</v>
      </c>
      <c r="G38" s="49"/>
      <c r="H38" s="81">
        <v>2</v>
      </c>
      <c r="I38" s="50"/>
      <c r="J38" s="81">
        <v>225</v>
      </c>
      <c r="K38" s="50"/>
      <c r="L38" s="83">
        <f t="shared" si="10"/>
        <v>450</v>
      </c>
      <c r="M38" s="84">
        <f t="shared" si="11"/>
        <v>41.805</v>
      </c>
      <c r="N38" s="53"/>
      <c r="O38" s="88" t="s">
        <v>83</v>
      </c>
      <c r="P38" s="6"/>
    </row>
    <row r="39" spans="1:16" ht="21" customHeight="1" thickBot="1" x14ac:dyDescent="0.3">
      <c r="A39" s="1"/>
      <c r="B39" s="75" t="s">
        <v>107</v>
      </c>
      <c r="C39" s="49"/>
      <c r="D39" s="82">
        <v>0</v>
      </c>
      <c r="E39" s="49"/>
      <c r="F39" s="82">
        <v>0</v>
      </c>
      <c r="G39" s="49"/>
      <c r="H39" s="82">
        <v>1</v>
      </c>
      <c r="I39" s="50"/>
      <c r="J39" s="82">
        <v>12</v>
      </c>
      <c r="K39" s="50"/>
      <c r="L39" s="85">
        <f t="shared" si="10"/>
        <v>12</v>
      </c>
      <c r="M39" s="86">
        <f t="shared" si="11"/>
        <v>1.1148</v>
      </c>
      <c r="N39" s="53"/>
      <c r="O39" s="88" t="s">
        <v>106</v>
      </c>
      <c r="P39" s="6"/>
    </row>
    <row r="40" spans="1:16" ht="16.5" thickBot="1" x14ac:dyDescent="0.3">
      <c r="A40" s="1"/>
      <c r="B40" s="30"/>
      <c r="C40" s="30"/>
      <c r="D40" s="32"/>
      <c r="E40" s="30"/>
      <c r="F40" s="32"/>
      <c r="G40" s="30"/>
      <c r="H40" s="32"/>
      <c r="I40" s="32"/>
      <c r="J40" s="32"/>
      <c r="K40" s="32"/>
      <c r="L40" s="32"/>
      <c r="M40" s="32"/>
      <c r="N40" s="30"/>
      <c r="O40" s="2"/>
      <c r="P40" s="7"/>
    </row>
    <row r="41" spans="1:16" ht="19.149999999999999" customHeight="1" x14ac:dyDescent="0.25">
      <c r="A41" s="1"/>
      <c r="B41" s="152" t="s">
        <v>62</v>
      </c>
      <c r="C41" s="15"/>
      <c r="D41" s="151"/>
      <c r="E41" s="15"/>
      <c r="F41" s="151"/>
      <c r="G41" s="15"/>
      <c r="H41" s="151"/>
      <c r="I41" s="44"/>
      <c r="J41" s="151"/>
      <c r="K41" s="44"/>
      <c r="L41" s="589"/>
      <c r="M41" s="590"/>
      <c r="N41" s="2"/>
      <c r="O41" s="153"/>
      <c r="P41" s="6"/>
    </row>
    <row r="42" spans="1:16" ht="15.75" x14ac:dyDescent="0.25">
      <c r="A42" s="1"/>
      <c r="B42" s="73" t="s">
        <v>63</v>
      </c>
      <c r="C42" s="49"/>
      <c r="D42" s="81">
        <v>2</v>
      </c>
      <c r="E42" s="49"/>
      <c r="F42" s="81">
        <v>20</v>
      </c>
      <c r="G42" s="49"/>
      <c r="H42" s="81">
        <v>1</v>
      </c>
      <c r="I42" s="50"/>
      <c r="J42" s="81">
        <v>100</v>
      </c>
      <c r="K42" s="50"/>
      <c r="L42" s="83">
        <f t="shared" ref="L42:L44" si="12">H42*J42</f>
        <v>100</v>
      </c>
      <c r="M42" s="84">
        <f t="shared" ref="M42:M44" si="13">L42*0.0929</f>
        <v>9.2899999999999991</v>
      </c>
      <c r="N42" s="53"/>
      <c r="O42" s="135">
        <v>10</v>
      </c>
      <c r="P42" s="6"/>
    </row>
    <row r="43" spans="1:16" ht="15.75" x14ac:dyDescent="0.25">
      <c r="A43" s="1"/>
      <c r="B43" s="73" t="s">
        <v>78</v>
      </c>
      <c r="C43" s="49"/>
      <c r="D43" s="81">
        <v>0</v>
      </c>
      <c r="E43" s="49"/>
      <c r="F43" s="81">
        <v>0</v>
      </c>
      <c r="G43" s="49"/>
      <c r="H43" s="81">
        <v>1</v>
      </c>
      <c r="I43" s="50"/>
      <c r="J43" s="81">
        <v>1300</v>
      </c>
      <c r="K43" s="50"/>
      <c r="L43" s="83">
        <f t="shared" si="12"/>
        <v>1300</v>
      </c>
      <c r="M43" s="84">
        <f t="shared" si="13"/>
        <v>120.77</v>
      </c>
      <c r="N43" s="53"/>
      <c r="O43" s="88">
        <v>10</v>
      </c>
      <c r="P43" s="6"/>
    </row>
    <row r="44" spans="1:16" ht="15.75" x14ac:dyDescent="0.25">
      <c r="A44" s="1"/>
      <c r="B44" s="73" t="s">
        <v>79</v>
      </c>
      <c r="C44" s="49"/>
      <c r="D44" s="81">
        <v>0</v>
      </c>
      <c r="E44" s="49"/>
      <c r="F44" s="81">
        <v>0</v>
      </c>
      <c r="G44" s="49"/>
      <c r="H44" s="81">
        <v>1</v>
      </c>
      <c r="I44" s="50"/>
      <c r="J44" s="81">
        <v>400</v>
      </c>
      <c r="K44" s="50"/>
      <c r="L44" s="83">
        <f t="shared" si="12"/>
        <v>400</v>
      </c>
      <c r="M44" s="84">
        <f t="shared" si="13"/>
        <v>37.159999999999997</v>
      </c>
      <c r="N44" s="53"/>
      <c r="O44" s="88">
        <v>10</v>
      </c>
      <c r="P44" s="6"/>
    </row>
    <row r="45" spans="1:16" ht="16.5" thickBot="1" x14ac:dyDescent="0.3">
      <c r="A45" s="1"/>
      <c r="B45" s="75" t="s">
        <v>126</v>
      </c>
      <c r="C45" s="49"/>
      <c r="D45" s="82">
        <v>0</v>
      </c>
      <c r="E45" s="49"/>
      <c r="F45" s="82">
        <v>0</v>
      </c>
      <c r="G45" s="49"/>
      <c r="H45" s="82">
        <v>1</v>
      </c>
      <c r="I45" s="50"/>
      <c r="J45" s="82">
        <v>365</v>
      </c>
      <c r="K45" s="50"/>
      <c r="L45" s="85">
        <f>H45*J45</f>
        <v>365</v>
      </c>
      <c r="M45" s="86">
        <f>L45*0.0929</f>
        <v>33.908499999999997</v>
      </c>
      <c r="N45" s="53"/>
      <c r="O45" s="89">
        <v>10</v>
      </c>
      <c r="P45" s="6"/>
    </row>
    <row r="46" spans="1:16" ht="16.5" thickBot="1" x14ac:dyDescent="0.3">
      <c r="A46" s="1"/>
      <c r="B46" s="30"/>
      <c r="C46" s="30"/>
      <c r="D46" s="32"/>
      <c r="E46" s="30"/>
      <c r="F46" s="32"/>
      <c r="G46" s="30"/>
      <c r="H46" s="32"/>
      <c r="I46" s="32"/>
      <c r="J46" s="32"/>
      <c r="K46" s="32"/>
      <c r="L46" s="32"/>
      <c r="M46" s="32"/>
      <c r="N46" s="30"/>
      <c r="O46" s="2"/>
      <c r="P46" s="7"/>
    </row>
    <row r="47" spans="1:16" ht="16.5" thickBot="1" x14ac:dyDescent="0.3">
      <c r="A47" s="1"/>
      <c r="B47" s="62" t="s">
        <v>48</v>
      </c>
      <c r="C47" s="15"/>
      <c r="D47" s="72"/>
      <c r="E47" s="15"/>
      <c r="F47" s="72"/>
      <c r="G47" s="15"/>
      <c r="H47" s="72"/>
      <c r="I47" s="44"/>
      <c r="J47" s="72"/>
      <c r="K47" s="44"/>
      <c r="L47" s="66">
        <f>SUM(L8:L45)</f>
        <v>8161</v>
      </c>
      <c r="M47" s="67">
        <f>SUM(M8:M45)</f>
        <v>758.15689999999984</v>
      </c>
      <c r="N47" s="2"/>
      <c r="O47" s="118"/>
      <c r="P47" s="6"/>
    </row>
    <row r="48" spans="1:16" ht="16.5" thickBot="1" x14ac:dyDescent="0.3">
      <c r="A48" s="1"/>
      <c r="B48" s="63" t="s">
        <v>49</v>
      </c>
      <c r="C48" s="15"/>
      <c r="D48" s="119">
        <v>0.15</v>
      </c>
      <c r="E48" s="15"/>
      <c r="F48" s="72"/>
      <c r="G48" s="15"/>
      <c r="H48" s="72"/>
      <c r="I48" s="44"/>
      <c r="J48" s="72"/>
      <c r="K48" s="44"/>
      <c r="L48" s="68">
        <f>SUMPRODUCT(L47*0.15)</f>
        <v>1224.1499999999999</v>
      </c>
      <c r="M48" s="69">
        <f>SUMPRODUCT(M47*0.15)</f>
        <v>113.72353499999997</v>
      </c>
      <c r="N48" s="2"/>
      <c r="O48" s="88"/>
      <c r="P48" s="6"/>
    </row>
    <row r="49" spans="1:19" ht="15" customHeight="1" thickBot="1" x14ac:dyDescent="0.3">
      <c r="A49" s="1"/>
      <c r="B49" s="64" t="s">
        <v>50</v>
      </c>
      <c r="C49" s="15"/>
      <c r="D49" s="72"/>
      <c r="E49" s="15"/>
      <c r="F49" s="72"/>
      <c r="G49" s="15"/>
      <c r="H49" s="72"/>
      <c r="I49" s="44"/>
      <c r="J49" s="72"/>
      <c r="K49" s="44"/>
      <c r="L49" s="70">
        <f>SUM(L47,L48)</f>
        <v>9385.15</v>
      </c>
      <c r="M49" s="71">
        <f>SUM(M47,M48)</f>
        <v>871.88043499999981</v>
      </c>
      <c r="N49" s="2"/>
      <c r="O49" s="89"/>
      <c r="P49" s="6"/>
    </row>
    <row r="50" spans="1:19" ht="16.5" thickBot="1" x14ac:dyDescent="0.3">
      <c r="A50" s="1"/>
      <c r="B50" s="30"/>
      <c r="C50" s="30"/>
      <c r="D50" s="32"/>
      <c r="E50" s="30"/>
      <c r="F50" s="32"/>
      <c r="G50" s="30"/>
      <c r="H50" s="32"/>
      <c r="I50" s="32"/>
      <c r="J50" s="32"/>
      <c r="K50" s="32"/>
      <c r="L50" s="32"/>
      <c r="M50" s="32"/>
      <c r="N50" s="30"/>
      <c r="O50" s="2"/>
      <c r="P50" s="7"/>
    </row>
    <row r="51" spans="1:19" s="13" customFormat="1" ht="47.45" customHeight="1" thickBot="1" x14ac:dyDescent="0.3">
      <c r="B51" s="126" t="s">
        <v>5</v>
      </c>
      <c r="C51" s="95"/>
      <c r="D51" s="126" t="s">
        <v>16</v>
      </c>
      <c r="E51" s="95"/>
      <c r="F51" s="126"/>
      <c r="G51" s="95"/>
      <c r="H51" s="126"/>
      <c r="I51" s="28"/>
      <c r="J51" s="126"/>
      <c r="K51" s="28"/>
      <c r="L51" s="546" t="s">
        <v>55</v>
      </c>
      <c r="M51" s="548"/>
      <c r="N51" s="95"/>
      <c r="O51" s="126" t="s">
        <v>6</v>
      </c>
      <c r="P51" s="9"/>
      <c r="Q51" s="616"/>
      <c r="R51" s="616"/>
      <c r="S51" s="10"/>
    </row>
    <row r="52" spans="1:19" s="1" customFormat="1" ht="15.75" x14ac:dyDescent="0.25">
      <c r="B52" s="217" t="s">
        <v>53</v>
      </c>
      <c r="C52" s="15"/>
      <c r="D52" s="197"/>
      <c r="E52" s="15"/>
      <c r="F52" s="218"/>
      <c r="G52" s="15"/>
      <c r="H52" s="197"/>
      <c r="I52" s="44"/>
      <c r="J52" s="218"/>
      <c r="K52" s="44"/>
      <c r="L52" s="652"/>
      <c r="M52" s="653"/>
      <c r="N52" s="2"/>
      <c r="O52" s="219"/>
      <c r="P52" s="6"/>
      <c r="Q52" s="185"/>
      <c r="R52" s="132"/>
      <c r="S52" s="5"/>
    </row>
    <row r="53" spans="1:19" s="1" customFormat="1" ht="20.45" customHeight="1" x14ac:dyDescent="0.25">
      <c r="B53" s="73" t="s">
        <v>54</v>
      </c>
      <c r="C53" s="49"/>
      <c r="D53" s="365">
        <v>40</v>
      </c>
      <c r="E53" s="49"/>
      <c r="F53" s="81"/>
      <c r="G53" s="49"/>
      <c r="H53" s="81"/>
      <c r="I53" s="50"/>
      <c r="J53" s="81"/>
      <c r="K53" s="50"/>
      <c r="L53" s="654">
        <f>D53</f>
        <v>40</v>
      </c>
      <c r="M53" s="655"/>
      <c r="N53" s="53"/>
      <c r="O53" s="88">
        <v>9</v>
      </c>
      <c r="P53" s="6"/>
      <c r="Q53" s="185"/>
      <c r="R53" s="132"/>
      <c r="S53" s="5"/>
    </row>
    <row r="54" spans="1:19" s="201" customFormat="1" ht="16.149999999999999" hidden="1" thickBot="1" x14ac:dyDescent="0.35">
      <c r="B54" s="202" t="s">
        <v>7</v>
      </c>
      <c r="C54" s="203"/>
      <c r="D54" s="204">
        <v>0</v>
      </c>
      <c r="E54" s="203"/>
      <c r="F54" s="204"/>
      <c r="G54" s="203"/>
      <c r="H54" s="204"/>
      <c r="I54" s="205"/>
      <c r="J54" s="204"/>
      <c r="K54" s="205"/>
      <c r="L54" s="656">
        <f>D54</f>
        <v>0</v>
      </c>
      <c r="M54" s="657"/>
      <c r="N54" s="206"/>
      <c r="O54" s="207"/>
      <c r="P54" s="208"/>
      <c r="Q54" s="209"/>
      <c r="R54" s="210"/>
      <c r="S54" s="211"/>
    </row>
    <row r="55" spans="1:19" s="1" customFormat="1" ht="6" customHeight="1" thickBot="1" x14ac:dyDescent="0.3">
      <c r="B55" s="30"/>
      <c r="C55" s="30"/>
      <c r="D55" s="32"/>
      <c r="E55" s="30"/>
      <c r="F55" s="32"/>
      <c r="G55" s="30"/>
      <c r="H55" s="32"/>
      <c r="I55" s="32"/>
      <c r="J55" s="32"/>
      <c r="K55" s="32"/>
      <c r="L55" s="32"/>
      <c r="M55" s="32"/>
      <c r="N55" s="30"/>
      <c r="O55" s="16"/>
      <c r="P55" s="7"/>
      <c r="Q55" s="186"/>
      <c r="R55" s="7"/>
      <c r="S55" s="7"/>
    </row>
    <row r="56" spans="1:19" s="1" customFormat="1" ht="30.6" customHeight="1" thickBot="1" x14ac:dyDescent="0.3">
      <c r="B56" s="131" t="s">
        <v>56</v>
      </c>
      <c r="C56" s="49"/>
      <c r="D56" s="99"/>
      <c r="E56" s="49"/>
      <c r="F56" s="99"/>
      <c r="G56" s="49"/>
      <c r="H56" s="99"/>
      <c r="I56" s="50"/>
      <c r="J56" s="99"/>
      <c r="K56" s="50"/>
      <c r="L56" s="650">
        <f>SUM(L53:L54)</f>
        <v>40</v>
      </c>
      <c r="M56" s="651"/>
      <c r="N56" s="53"/>
      <c r="O56" s="394">
        <v>9</v>
      </c>
      <c r="P56" s="6"/>
      <c r="Q56" s="185"/>
      <c r="R56" s="132"/>
      <c r="S56" s="5"/>
    </row>
    <row r="57" spans="1:19" s="1" customFormat="1" ht="18" customHeight="1" thickBot="1" x14ac:dyDescent="0.3">
      <c r="B57" s="30"/>
      <c r="C57" s="30"/>
      <c r="D57" s="32"/>
      <c r="E57" s="30"/>
      <c r="F57" s="32"/>
      <c r="G57" s="30"/>
      <c r="H57" s="32"/>
      <c r="I57" s="32"/>
      <c r="J57" s="32"/>
      <c r="K57" s="32"/>
      <c r="L57" s="32"/>
      <c r="M57" s="32"/>
      <c r="N57" s="30"/>
      <c r="O57" s="16"/>
      <c r="P57" s="7"/>
      <c r="Q57" s="186"/>
      <c r="R57" s="7"/>
      <c r="S57" s="7"/>
    </row>
    <row r="58" spans="1:19" s="13" customFormat="1" ht="25.9" customHeight="1" thickBot="1" x14ac:dyDescent="0.3">
      <c r="B58" s="546"/>
      <c r="C58" s="547"/>
      <c r="D58" s="547"/>
      <c r="E58" s="547"/>
      <c r="F58" s="547"/>
      <c r="G58" s="547"/>
      <c r="H58" s="547"/>
      <c r="I58" s="547"/>
      <c r="J58" s="547"/>
      <c r="K58" s="547"/>
      <c r="L58" s="547"/>
      <c r="M58" s="547"/>
      <c r="N58" s="547"/>
      <c r="O58" s="548"/>
      <c r="P58" s="9"/>
      <c r="Q58" s="616"/>
      <c r="R58" s="616"/>
      <c r="S58" s="10"/>
    </row>
    <row r="59" spans="1:19" ht="260.45" customHeight="1" thickBot="1" x14ac:dyDescent="0.3">
      <c r="B59" s="606" t="s">
        <v>222</v>
      </c>
      <c r="C59" s="607"/>
      <c r="D59" s="607"/>
      <c r="E59" s="607"/>
      <c r="F59" s="607"/>
      <c r="G59" s="607"/>
      <c r="H59" s="607"/>
      <c r="I59" s="607"/>
      <c r="J59" s="607"/>
      <c r="K59" s="607"/>
      <c r="L59" s="607"/>
      <c r="M59" s="607"/>
      <c r="N59" s="607"/>
      <c r="O59" s="608"/>
    </row>
  </sheetData>
  <mergeCells count="19">
    <mergeCell ref="B59:O59"/>
    <mergeCell ref="L19:M19"/>
    <mergeCell ref="L51:M51"/>
    <mergeCell ref="L25:M25"/>
    <mergeCell ref="L30:M30"/>
    <mergeCell ref="L36:M36"/>
    <mergeCell ref="L41:M41"/>
    <mergeCell ref="B1:O1"/>
    <mergeCell ref="L2:M2"/>
    <mergeCell ref="L5:M5"/>
    <mergeCell ref="L7:M7"/>
    <mergeCell ref="L13:M13"/>
    <mergeCell ref="Q51:R51"/>
    <mergeCell ref="L56:M56"/>
    <mergeCell ref="B58:O58"/>
    <mergeCell ref="Q58:R58"/>
    <mergeCell ref="L52:M52"/>
    <mergeCell ref="L53:M53"/>
    <mergeCell ref="L54:M54"/>
  </mergeCells>
  <pageMargins left="0.5" right="0.25" top="0.5" bottom="0.5" header="0.3" footer="0.3"/>
  <pageSetup scale="5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STANDARD</vt:lpstr>
      <vt:lpstr>BASE LEGAL &amp; TC</vt:lpstr>
      <vt:lpstr>MAJCOM-NAF</vt:lpstr>
      <vt:lpstr>AFLOA HQ COMMAND SUITE</vt:lpstr>
      <vt:lpstr>ADC</vt:lpstr>
      <vt:lpstr>SVC</vt:lpstr>
      <vt:lpstr>OAC</vt:lpstr>
      <vt:lpstr>JAG School</vt:lpstr>
      <vt:lpstr>JAS</vt:lpstr>
      <vt:lpstr>JAH-Appellate</vt:lpstr>
      <vt:lpstr>Other FOAs</vt:lpstr>
      <vt:lpstr>JAT Circuits</vt:lpstr>
      <vt:lpstr>FSCs</vt:lpstr>
      <vt:lpstr>AFLOA Standard</vt:lpstr>
      <vt:lpstr>AFJAGS School</vt:lpstr>
      <vt:lpstr>'AFJAGS School'!Print_Area</vt:lpstr>
      <vt:lpstr>'AFLOA HQ COMMAND SUITE'!Print_Area</vt:lpstr>
      <vt:lpstr>'AFLOA Standard'!Print_Area</vt:lpstr>
      <vt:lpstr>'BASE LEGAL &amp; TC'!Print_Area</vt:lpstr>
      <vt:lpstr>'JAG School'!Print_Area</vt:lpstr>
      <vt:lpstr>'MAJCOM-NAF'!Print_Area</vt:lpstr>
      <vt:lpstr>STANDARD!Print_Area</vt:lpstr>
    </vt:vector>
  </TitlesOfParts>
  <Company>Jacobs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Mazry, Andres</dc:creator>
  <cp:lastModifiedBy>BUCKLEY, T S GS-13 USAF HAF AFCEC/CIHR</cp:lastModifiedBy>
  <cp:lastPrinted>2015-09-10T15:56:34Z</cp:lastPrinted>
  <dcterms:created xsi:type="dcterms:W3CDTF">2013-09-06T14:44:46Z</dcterms:created>
  <dcterms:modified xsi:type="dcterms:W3CDTF">2015-10-28T20:18:19Z</dcterms:modified>
</cp:coreProperties>
</file>